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835" activeTab="0"/>
  </bookViews>
  <sheets>
    <sheet name="soluzione" sheetId="1" r:id="rId1"/>
    <sheet name="riconciliazione PN" sheetId="2" r:id="rId2"/>
  </sheets>
  <definedNames>
    <definedName name="_xlnm.Print_Area" localSheetId="0">'soluzione'!$A$1:$O$64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<sst xmlns="http://schemas.openxmlformats.org/spreadsheetml/2006/main" count="191" uniqueCount="148">
  <si>
    <t>A)</t>
  </si>
  <si>
    <t>B)</t>
  </si>
  <si>
    <t>I)</t>
  </si>
  <si>
    <t>1)</t>
  </si>
  <si>
    <t>2)</t>
  </si>
  <si>
    <t>3)</t>
  </si>
  <si>
    <t>4)</t>
  </si>
  <si>
    <t>5)</t>
  </si>
  <si>
    <t>6)</t>
  </si>
  <si>
    <t>7)</t>
  </si>
  <si>
    <t>II)</t>
  </si>
  <si>
    <t>III)</t>
  </si>
  <si>
    <t>a)</t>
  </si>
  <si>
    <t>b)</t>
  </si>
  <si>
    <t>c)</t>
  </si>
  <si>
    <t>d)</t>
  </si>
  <si>
    <t>C)</t>
  </si>
  <si>
    <t>IV)</t>
  </si>
  <si>
    <t>D)</t>
  </si>
  <si>
    <t>VII)</t>
  </si>
  <si>
    <t>VIII)</t>
  </si>
  <si>
    <t>IX)</t>
  </si>
  <si>
    <t>8)</t>
  </si>
  <si>
    <t>9)</t>
  </si>
  <si>
    <t>10)</t>
  </si>
  <si>
    <t>11)</t>
  </si>
  <si>
    <t>12)</t>
  </si>
  <si>
    <t>13)</t>
  </si>
  <si>
    <t>E)</t>
  </si>
  <si>
    <t>e)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</si>
  <si>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</si>
  <si>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</si>
  <si>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</si>
  <si>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</si>
  <si>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</si>
  <si>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</si>
  <si>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</si>
  <si>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</si>
  <si>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</si>
  <si>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ATTIVO</t>
  </si>
  <si>
    <t>Crediti verso soci per versamenti ancora dovuti</t>
  </si>
  <si>
    <t>Immobilizzazioni</t>
  </si>
  <si>
    <t>Immobilizzazioni immateriali</t>
  </si>
  <si>
    <t>Immobilizzazioni materiali</t>
  </si>
  <si>
    <t>Immobilizzazioni finanziarie</t>
  </si>
  <si>
    <t>Crediti</t>
  </si>
  <si>
    <t>verso imprese controllate</t>
  </si>
  <si>
    <t>verso imprese collegate</t>
  </si>
  <si>
    <t>verso controllanti</t>
  </si>
  <si>
    <t>verso altri</t>
  </si>
  <si>
    <t>Altri titoli</t>
  </si>
  <si>
    <t>Azioni proprie</t>
  </si>
  <si>
    <t>Attivo circolante</t>
  </si>
  <si>
    <t>Rimanenze</t>
  </si>
  <si>
    <t>verso clienti</t>
  </si>
  <si>
    <t>Attività finanziarie che non costituiscono immobilizzazioni</t>
  </si>
  <si>
    <t>Disponibilità liquide</t>
  </si>
  <si>
    <t>Ratei e risconti</t>
  </si>
  <si>
    <t>TOTALE ATTIVO</t>
  </si>
  <si>
    <t>PASSIVO</t>
  </si>
  <si>
    <t>Patrimonio netto</t>
  </si>
  <si>
    <t>Capitale sociale</t>
  </si>
  <si>
    <t xml:space="preserve">Riserva legale </t>
  </si>
  <si>
    <t>Utili (perdite) portati a nuovo</t>
  </si>
  <si>
    <t>Utile (perdita) dell'esercizio</t>
  </si>
  <si>
    <t>Fondi per rischi ed oneri</t>
  </si>
  <si>
    <t>per trattamento di quiescenza e obblighi simili</t>
  </si>
  <si>
    <t>per imposte</t>
  </si>
  <si>
    <t>altri</t>
  </si>
  <si>
    <t>Trattamento di fine rapporto di lavoro subordinato</t>
  </si>
  <si>
    <t>Debiti</t>
  </si>
  <si>
    <t>debiti verso banche</t>
  </si>
  <si>
    <t>debiti verso altri finanziatori</t>
  </si>
  <si>
    <t>acconti</t>
  </si>
  <si>
    <t>debiti verso fornitori</t>
  </si>
  <si>
    <t>debiti verso imprese controllate</t>
  </si>
  <si>
    <t>debiti verso imprese collegate</t>
  </si>
  <si>
    <t>debiti verso controllanti</t>
  </si>
  <si>
    <t>debiti tributari</t>
  </si>
  <si>
    <t>altri debiti</t>
  </si>
  <si>
    <t>TOTALE PASSIVO</t>
  </si>
  <si>
    <t>Valore della produzione</t>
  </si>
  <si>
    <t>ricavi delle vendite e delle prestazioni</t>
  </si>
  <si>
    <t>variazione dei lavori in corso su ordinazione</t>
  </si>
  <si>
    <t>incrementi di immobilizzazioni per lavori interni</t>
  </si>
  <si>
    <t>altri ricavi e proventi</t>
  </si>
  <si>
    <t>Totale valore della produzione (A)</t>
  </si>
  <si>
    <t>Costi della produzione</t>
  </si>
  <si>
    <t>per materie prime, sussidiarie, di consumo e di merci</t>
  </si>
  <si>
    <t>per servizi</t>
  </si>
  <si>
    <t>per godimento di beni di terzi</t>
  </si>
  <si>
    <t>per il personale</t>
  </si>
  <si>
    <t>salari e stipendi</t>
  </si>
  <si>
    <t>oneri sociali</t>
  </si>
  <si>
    <t>trattamento di fine rapporto</t>
  </si>
  <si>
    <t>trattamento di quiescenza e simili</t>
  </si>
  <si>
    <t>altri costi</t>
  </si>
  <si>
    <t>ammortamenti e svalutazioni</t>
  </si>
  <si>
    <t>ammortamento delle immobilizzazioni immateriali</t>
  </si>
  <si>
    <t>ammortamento delle immobilizzazioni materiali</t>
  </si>
  <si>
    <t>altre svalutazioni delle immobilizzazioni</t>
  </si>
  <si>
    <t>svalutazione dei crediti compresi nell'attivo circolante</t>
  </si>
  <si>
    <t>var. rim., mat. prime, sussidiarie, consumo  e merci</t>
  </si>
  <si>
    <t>accantonamenti per rischi</t>
  </si>
  <si>
    <t>altri accantonamenti</t>
  </si>
  <si>
    <t>oneri diversi di gestione</t>
  </si>
  <si>
    <t>Totale costi della produzione (B)</t>
  </si>
  <si>
    <t>Differenza tra valore e costi della produzione (A - B)</t>
  </si>
  <si>
    <t>Proventi ed oneri finanziari</t>
  </si>
  <si>
    <t>proventi da partecipazioni</t>
  </si>
  <si>
    <t>altri proventi finanziari</t>
  </si>
  <si>
    <t>interessi ed altri oneri finanziari</t>
  </si>
  <si>
    <t>Totale proventi e oneri finananziari</t>
  </si>
  <si>
    <t>Rettifiche di valore di attività finanziarie</t>
  </si>
  <si>
    <t>rivalutazioni</t>
  </si>
  <si>
    <t>svalutazioni</t>
  </si>
  <si>
    <t>Totale delle rettifiche di valore di attività finanziarie</t>
  </si>
  <si>
    <t>Proventi e oneri straordinari</t>
  </si>
  <si>
    <t>proventi straordinari</t>
  </si>
  <si>
    <t>oneri straordinari</t>
  </si>
  <si>
    <t>Totale delle partite straordinarie</t>
  </si>
  <si>
    <t>Risultato prima delle imposte</t>
  </si>
  <si>
    <t>imposte sul reddito dell'esercizio</t>
  </si>
  <si>
    <t>Utile (Perdita) dell'esercizio</t>
  </si>
  <si>
    <t>Partecipazioni</t>
  </si>
  <si>
    <t>Altre riserve</t>
  </si>
  <si>
    <t>debiti verso istituti di previdenza</t>
  </si>
  <si>
    <t>Alpha</t>
  </si>
  <si>
    <t>Beta</t>
  </si>
  <si>
    <t>Aggregato</t>
  </si>
  <si>
    <t>Consolidato</t>
  </si>
  <si>
    <t>Eliminazione</t>
  </si>
  <si>
    <t>variazioni delle rim. di prod. in corso di lavoraz., semilavorati e finiti</t>
  </si>
  <si>
    <t>CONTO ECONOMICO</t>
  </si>
  <si>
    <t>Descrizione</t>
  </si>
  <si>
    <t>31.12.n0</t>
  </si>
  <si>
    <t>Entrata</t>
  </si>
  <si>
    <t>Uscita</t>
  </si>
  <si>
    <t>P&amp;L</t>
  </si>
  <si>
    <t>Dividendi</t>
  </si>
  <si>
    <t>Cambi</t>
  </si>
  <si>
    <t>Altro</t>
  </si>
  <si>
    <t>31.12.n1</t>
  </si>
  <si>
    <t>PN Alpha (Controllante)</t>
  </si>
  <si>
    <t>PN Beta</t>
  </si>
  <si>
    <t>Costo partecipazione</t>
  </si>
  <si>
    <t>Contributo al consolidato</t>
  </si>
  <si>
    <t>PN Consolidato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</si>
</sst>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;\(#,##0\)"/>
    <numFmt numFmtId="173" formatCode="_ * #,##0.0_ ;_ * \-#,##0.0_ ;_ * &quot;-&quot;??_ ;_ @_ "/>
    <numFmt numFmtId="174" formatCode="_ * #,##0_ ;_ * \-#,##0_ ;_ * &quot;-&quot;??_ ;_ @_ "/>
  </numFmts>
  <fonts count="12">
    <font>
      <sz val="12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/>
    </xf>
    <xf numFmtId="3" fontId="0" fillId="0" borderId="0" xfId="15" applyNumberFormat="1" applyAlignment="1">
      <alignment/>
    </xf>
    <xf numFmtId="3" fontId="0" fillId="0" borderId="0" xfId="0" applyNumberFormat="1" applyFont="1" applyFill="1" applyAlignment="1" applyProtection="1">
      <alignment horizontal="right"/>
      <protection locked="0"/>
    </xf>
    <xf numFmtId="3" fontId="1" fillId="0" borderId="0" xfId="0" applyNumberFormat="1" applyFont="1" applyFill="1" applyAlignment="1" applyProtection="1">
      <alignment horizontal="right"/>
      <protection locked="0"/>
    </xf>
    <xf numFmtId="3" fontId="6" fillId="0" borderId="0" xfId="0" applyNumberFormat="1" applyFont="1" applyFill="1" applyAlignment="1" applyProtection="1">
      <alignment horizontal="right"/>
      <protection locked="0"/>
    </xf>
    <xf numFmtId="3" fontId="5" fillId="0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Fill="1" applyAlignment="1" applyProtection="1">
      <alignment horizontal="right"/>
      <protection locked="0"/>
    </xf>
    <xf numFmtId="3" fontId="1" fillId="0" borderId="0" xfId="15" applyNumberFormat="1" applyFont="1" applyAlignment="1">
      <alignment horizontal="right"/>
    </xf>
    <xf numFmtId="3" fontId="0" fillId="0" borderId="0" xfId="15" applyNumberFormat="1" applyFont="1" applyAlignment="1">
      <alignment/>
    </xf>
    <xf numFmtId="3" fontId="10" fillId="0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63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3" sqref="A3"/>
      <selection pane="bottomRight" activeCell="F14" sqref="F14"/>
    </sheetView>
  </sheetViews>
  <sheetFormatPr defaultColWidth="9.00390625" defaultRowHeight="15.75"/>
  <cols>
    <col min="1" max="1" width="2.75390625" style="1" customWidth="1"/>
    <col min="2" max="2" width="2.625" style="5" customWidth="1"/>
    <col min="3" max="3" width="2.875" style="5" customWidth="1"/>
    <col min="4" max="4" width="2.25390625" style="5" bestFit="1" customWidth="1"/>
    <col min="5" max="5" width="2.50390625" style="6" customWidth="1"/>
    <col min="6" max="6" width="49.50390625" style="4" bestFit="1" customWidth="1"/>
    <col min="7" max="10" width="11.875" style="43" customWidth="1"/>
    <col min="11" max="14" width="11.875" style="43" hidden="1" customWidth="1"/>
    <col min="15" max="15" width="11.875" style="43" customWidth="1"/>
    <col min="16" max="16" width="10.50390625" style="43" customWidth="1"/>
    <col min="17" max="22" width="9.00390625" style="43" customWidth="1"/>
  </cols>
  <sheetData>
    <row r="2" spans="1:16" ht="18.75">
      <c r="A2" s="8"/>
      <c r="B2" s="9" t="s">
        <v>39</v>
      </c>
      <c r="C2" s="10"/>
      <c r="D2" s="10"/>
      <c r="E2" s="11"/>
      <c r="F2" s="12"/>
      <c r="G2" s="49" t="s">
        <v>127</v>
      </c>
      <c r="H2" s="49" t="s">
        <v>128</v>
      </c>
      <c r="I2" s="49" t="s">
        <v>129</v>
      </c>
      <c r="J2" s="49" t="s">
        <v>131</v>
      </c>
      <c r="K2" s="49"/>
      <c r="L2" s="49"/>
      <c r="M2" s="49"/>
      <c r="N2" s="49"/>
      <c r="O2" s="49" t="s">
        <v>130</v>
      </c>
      <c r="P2" s="50"/>
    </row>
    <row r="3" spans="2:6" ht="15.75">
      <c r="B3" s="13"/>
      <c r="C3" s="13"/>
      <c r="D3" s="13"/>
      <c r="E3" s="14"/>
      <c r="F3" s="12"/>
    </row>
    <row r="4" spans="1:15" ht="15.75">
      <c r="A4" s="15" t="s">
        <v>0</v>
      </c>
      <c r="B4" s="10" t="s">
        <v>40</v>
      </c>
      <c r="C4" s="10"/>
      <c r="D4" s="10"/>
      <c r="E4" s="11"/>
      <c r="F4" s="12"/>
      <c r="G4" s="43">
        <v>0</v>
      </c>
      <c r="H4" s="43">
        <v>0</v>
      </c>
      <c r="I4" s="43">
        <f>SUM(G4:H4)</f>
        <v>0</v>
      </c>
      <c r="J4" s="43">
        <v>0</v>
      </c>
      <c r="K4" s="43">
        <v>0</v>
      </c>
      <c r="L4" s="43">
        <v>0</v>
      </c>
      <c r="M4" s="43">
        <v>0</v>
      </c>
      <c r="N4" s="43">
        <v>0</v>
      </c>
      <c r="O4" s="43">
        <f>SUM(I4:N4)</f>
        <v>0</v>
      </c>
    </row>
    <row r="5" ht="7.5" customHeight="1">
      <c r="F5" s="12"/>
    </row>
    <row r="6" spans="1:15" ht="15.75">
      <c r="A6" s="15" t="s">
        <v>1</v>
      </c>
      <c r="B6" s="10" t="s">
        <v>41</v>
      </c>
      <c r="C6" s="10"/>
      <c r="D6" s="10"/>
      <c r="E6" s="11"/>
      <c r="F6" s="12"/>
      <c r="G6" s="45">
        <f aca="true" t="shared" si="0" ref="G6:O6">SUM(G8,G9,G10)</f>
        <v>28000</v>
      </c>
      <c r="H6" s="45">
        <f t="shared" si="0"/>
        <v>6200</v>
      </c>
      <c r="I6" s="45">
        <f t="shared" si="0"/>
        <v>34200</v>
      </c>
      <c r="J6" s="45">
        <f t="shared" si="0"/>
        <v>-1500</v>
      </c>
      <c r="K6" s="45">
        <f t="shared" si="0"/>
        <v>0</v>
      </c>
      <c r="L6" s="45">
        <f t="shared" si="0"/>
        <v>0</v>
      </c>
      <c r="M6" s="45">
        <f t="shared" si="0"/>
        <v>0</v>
      </c>
      <c r="N6" s="45">
        <f t="shared" si="0"/>
        <v>0</v>
      </c>
      <c r="O6" s="45">
        <f t="shared" si="0"/>
        <v>32700</v>
      </c>
    </row>
    <row r="7" spans="6:15" ht="7.5" customHeight="1">
      <c r="F7" s="12"/>
      <c r="G7" s="44"/>
      <c r="H7" s="44"/>
      <c r="I7" s="44"/>
      <c r="J7" s="44"/>
      <c r="K7" s="44"/>
      <c r="L7" s="44"/>
      <c r="M7" s="44"/>
      <c r="N7" s="44"/>
      <c r="O7" s="44"/>
    </row>
    <row r="8" spans="2:15" ht="15.75">
      <c r="B8" s="5" t="s">
        <v>2</v>
      </c>
      <c r="E8" s="16" t="s">
        <v>42</v>
      </c>
      <c r="F8" s="12"/>
      <c r="G8" s="44">
        <v>8500</v>
      </c>
      <c r="H8" s="44">
        <v>1200</v>
      </c>
      <c r="I8" s="44">
        <f>SUM(G8:H8)</f>
        <v>9700</v>
      </c>
      <c r="J8" s="44"/>
      <c r="K8" s="44"/>
      <c r="L8" s="44"/>
      <c r="M8" s="44"/>
      <c r="N8" s="44"/>
      <c r="O8" s="44">
        <f>SUM(I8:N8)</f>
        <v>9700</v>
      </c>
    </row>
    <row r="9" spans="2:15" ht="15.75">
      <c r="B9" s="5" t="s">
        <v>10</v>
      </c>
      <c r="E9" s="16" t="s">
        <v>43</v>
      </c>
      <c r="F9" s="12"/>
      <c r="G9" s="44">
        <v>18000</v>
      </c>
      <c r="H9" s="44">
        <v>5000</v>
      </c>
      <c r="I9" s="44">
        <f>SUM(G9:H9)</f>
        <v>23000</v>
      </c>
      <c r="J9" s="44"/>
      <c r="K9" s="44"/>
      <c r="L9" s="44"/>
      <c r="M9" s="44"/>
      <c r="N9" s="44"/>
      <c r="O9" s="44">
        <f>SUM(I9:N9)</f>
        <v>23000</v>
      </c>
    </row>
    <row r="10" spans="2:15" ht="15.75">
      <c r="B10" s="5" t="s">
        <v>11</v>
      </c>
      <c r="E10" s="16" t="s">
        <v>44</v>
      </c>
      <c r="F10" s="12"/>
      <c r="G10" s="44">
        <f aca="true" t="shared" si="1" ref="G10:O10">SUM(G11:G14)</f>
        <v>1500</v>
      </c>
      <c r="H10" s="44">
        <f t="shared" si="1"/>
        <v>0</v>
      </c>
      <c r="I10" s="44">
        <f t="shared" si="1"/>
        <v>1500</v>
      </c>
      <c r="J10" s="44">
        <f t="shared" si="1"/>
        <v>-1500</v>
      </c>
      <c r="K10" s="44">
        <f t="shared" si="1"/>
        <v>0</v>
      </c>
      <c r="L10" s="44">
        <f t="shared" si="1"/>
        <v>0</v>
      </c>
      <c r="M10" s="44">
        <f t="shared" si="1"/>
        <v>0</v>
      </c>
      <c r="N10" s="44">
        <f t="shared" si="1"/>
        <v>0</v>
      </c>
      <c r="O10" s="44">
        <f t="shared" si="1"/>
        <v>0</v>
      </c>
    </row>
    <row r="11" spans="1:15" ht="15.75">
      <c r="A11" s="20"/>
      <c r="B11" s="20"/>
      <c r="C11" s="21" t="s">
        <v>3</v>
      </c>
      <c r="D11" s="21"/>
      <c r="E11" s="19" t="s">
        <v>124</v>
      </c>
      <c r="F11" s="22"/>
      <c r="G11" s="46">
        <v>1500</v>
      </c>
      <c r="H11" s="46">
        <v>0</v>
      </c>
      <c r="I11" s="46">
        <f>SUM(G11:H11)</f>
        <v>1500</v>
      </c>
      <c r="J11" s="46">
        <f>-G11</f>
        <v>-1500</v>
      </c>
      <c r="K11" s="46"/>
      <c r="L11" s="46"/>
      <c r="M11" s="46"/>
      <c r="N11" s="46"/>
      <c r="O11" s="46">
        <f>SUM(I11:N11)</f>
        <v>0</v>
      </c>
    </row>
    <row r="12" spans="1:15" ht="15.75">
      <c r="A12" s="20"/>
      <c r="B12" s="20"/>
      <c r="C12" s="21" t="s">
        <v>4</v>
      </c>
      <c r="D12" s="20"/>
      <c r="E12" s="19" t="s">
        <v>45</v>
      </c>
      <c r="F12" s="25"/>
      <c r="G12" s="46">
        <v>0</v>
      </c>
      <c r="H12" s="46">
        <v>0</v>
      </c>
      <c r="I12" s="46">
        <f>SUM(G12:H12)</f>
        <v>0</v>
      </c>
      <c r="J12" s="46"/>
      <c r="K12" s="46"/>
      <c r="L12" s="46"/>
      <c r="M12" s="46"/>
      <c r="N12" s="46"/>
      <c r="O12" s="46">
        <f>SUM(I12:N12)</f>
        <v>0</v>
      </c>
    </row>
    <row r="13" spans="1:15" ht="15.75">
      <c r="A13" s="20"/>
      <c r="B13" s="20"/>
      <c r="C13" s="21" t="s">
        <v>5</v>
      </c>
      <c r="D13" s="21"/>
      <c r="E13" s="19" t="s">
        <v>50</v>
      </c>
      <c r="F13" s="22"/>
      <c r="G13" s="46">
        <v>0</v>
      </c>
      <c r="H13" s="46">
        <v>0</v>
      </c>
      <c r="I13" s="46">
        <f>SUM(G13:H13)</f>
        <v>0</v>
      </c>
      <c r="J13" s="46"/>
      <c r="K13" s="46"/>
      <c r="L13" s="46"/>
      <c r="M13" s="46"/>
      <c r="N13" s="46"/>
      <c r="O13" s="46">
        <f>SUM(I13:N13)</f>
        <v>0</v>
      </c>
    </row>
    <row r="14" spans="1:15" ht="15.75">
      <c r="A14" s="20"/>
      <c r="B14" s="20"/>
      <c r="C14" s="21" t="s">
        <v>6</v>
      </c>
      <c r="D14" s="21"/>
      <c r="E14" s="19" t="s">
        <v>51</v>
      </c>
      <c r="F14" s="22"/>
      <c r="G14" s="46">
        <v>0</v>
      </c>
      <c r="H14" s="46">
        <v>0</v>
      </c>
      <c r="I14" s="46">
        <f>SUM(G14:H14)</f>
        <v>0</v>
      </c>
      <c r="J14" s="46"/>
      <c r="K14" s="46"/>
      <c r="L14" s="46"/>
      <c r="M14" s="46"/>
      <c r="N14" s="46"/>
      <c r="O14" s="46">
        <f>SUM(I14:N14)</f>
        <v>0</v>
      </c>
    </row>
    <row r="15" spans="1:15" ht="7.5" customHeight="1">
      <c r="A15" s="20"/>
      <c r="B15" s="20"/>
      <c r="C15" s="21"/>
      <c r="D15" s="21"/>
      <c r="E15" s="26"/>
      <c r="F15" s="22"/>
      <c r="G15" s="46"/>
      <c r="H15" s="46"/>
      <c r="I15" s="46"/>
      <c r="J15" s="46"/>
      <c r="K15" s="46"/>
      <c r="L15" s="46"/>
      <c r="M15" s="46"/>
      <c r="N15" s="46"/>
      <c r="O15" s="46"/>
    </row>
    <row r="16" spans="1:15" ht="15.75">
      <c r="A16" s="15" t="s">
        <v>16</v>
      </c>
      <c r="B16" s="10" t="s">
        <v>52</v>
      </c>
      <c r="C16" s="10"/>
      <c r="D16" s="10"/>
      <c r="E16" s="4"/>
      <c r="F16" s="12"/>
      <c r="G16" s="45">
        <f aca="true" t="shared" si="2" ref="G16:O16">SUM(G18,G19,G25,G26)</f>
        <v>46000</v>
      </c>
      <c r="H16" s="45">
        <f t="shared" si="2"/>
        <v>24500</v>
      </c>
      <c r="I16" s="45">
        <f t="shared" si="2"/>
        <v>70500</v>
      </c>
      <c r="J16" s="45">
        <f t="shared" si="2"/>
        <v>0</v>
      </c>
      <c r="K16" s="45">
        <f t="shared" si="2"/>
        <v>0</v>
      </c>
      <c r="L16" s="45">
        <f t="shared" si="2"/>
        <v>0</v>
      </c>
      <c r="M16" s="45">
        <f t="shared" si="2"/>
        <v>0</v>
      </c>
      <c r="N16" s="45">
        <f t="shared" si="2"/>
        <v>0</v>
      </c>
      <c r="O16" s="45">
        <f t="shared" si="2"/>
        <v>70500</v>
      </c>
    </row>
    <row r="17" spans="5:15" ht="7.5" customHeight="1">
      <c r="E17" s="4"/>
      <c r="F17" s="12"/>
      <c r="G17" s="44"/>
      <c r="H17" s="44"/>
      <c r="I17" s="44"/>
      <c r="J17" s="44"/>
      <c r="K17" s="44"/>
      <c r="L17" s="44"/>
      <c r="M17" s="44"/>
      <c r="N17" s="44"/>
      <c r="O17" s="44"/>
    </row>
    <row r="18" spans="1:15" ht="15.75">
      <c r="A18" s="20"/>
      <c r="B18" s="21" t="s">
        <v>2</v>
      </c>
      <c r="C18" s="21"/>
      <c r="D18" s="21"/>
      <c r="E18" s="16" t="s">
        <v>53</v>
      </c>
      <c r="F18" s="22"/>
      <c r="G18" s="46">
        <v>15000</v>
      </c>
      <c r="H18" s="46">
        <v>8000</v>
      </c>
      <c r="I18" s="46">
        <f aca="true" t="shared" si="3" ref="I18:I28">SUM(G18:H18)</f>
        <v>23000</v>
      </c>
      <c r="J18" s="46"/>
      <c r="K18" s="46"/>
      <c r="L18" s="46"/>
      <c r="M18" s="46"/>
      <c r="N18" s="46"/>
      <c r="O18" s="46">
        <f>SUM(I18:N18)</f>
        <v>23000</v>
      </c>
    </row>
    <row r="19" spans="1:15" ht="15.75">
      <c r="A19" s="20"/>
      <c r="B19" s="21" t="s">
        <v>10</v>
      </c>
      <c r="C19" s="21"/>
      <c r="D19" s="21"/>
      <c r="E19" s="16" t="s">
        <v>45</v>
      </c>
      <c r="F19" s="25"/>
      <c r="G19" s="46">
        <f aca="true" t="shared" si="4" ref="G19:O19">SUM(G20:G24)</f>
        <v>26500</v>
      </c>
      <c r="H19" s="46">
        <f t="shared" si="4"/>
        <v>16000</v>
      </c>
      <c r="I19" s="46">
        <f t="shared" si="4"/>
        <v>42500</v>
      </c>
      <c r="J19" s="46">
        <f t="shared" si="4"/>
        <v>0</v>
      </c>
      <c r="K19" s="46">
        <f t="shared" si="4"/>
        <v>0</v>
      </c>
      <c r="L19" s="46">
        <f t="shared" si="4"/>
        <v>0</v>
      </c>
      <c r="M19" s="46">
        <f t="shared" si="4"/>
        <v>0</v>
      </c>
      <c r="N19" s="46">
        <f t="shared" si="4"/>
        <v>0</v>
      </c>
      <c r="O19" s="46">
        <f t="shared" si="4"/>
        <v>42500</v>
      </c>
    </row>
    <row r="20" spans="1:15" ht="15.75">
      <c r="A20" s="17"/>
      <c r="B20" s="18"/>
      <c r="C20" s="18" t="s">
        <v>3</v>
      </c>
      <c r="D20" s="18"/>
      <c r="E20" s="19" t="s">
        <v>54</v>
      </c>
      <c r="F20" s="27"/>
      <c r="G20" s="47">
        <v>24000</v>
      </c>
      <c r="H20" s="47">
        <v>12000</v>
      </c>
      <c r="I20" s="47">
        <f t="shared" si="3"/>
        <v>36000</v>
      </c>
      <c r="J20" s="47"/>
      <c r="K20" s="47"/>
      <c r="L20" s="47"/>
      <c r="M20" s="47"/>
      <c r="N20" s="47"/>
      <c r="O20" s="47">
        <f aca="true" t="shared" si="5" ref="O20:O26">SUM(I20:N20)</f>
        <v>36000</v>
      </c>
    </row>
    <row r="21" spans="1:15" ht="15.75">
      <c r="A21" s="17"/>
      <c r="B21" s="18"/>
      <c r="C21" s="18" t="s">
        <v>4</v>
      </c>
      <c r="D21" s="18"/>
      <c r="E21" s="19" t="s">
        <v>46</v>
      </c>
      <c r="F21" s="27"/>
      <c r="G21" s="47">
        <v>2500</v>
      </c>
      <c r="H21" s="47">
        <v>0</v>
      </c>
      <c r="I21" s="47">
        <f t="shared" si="3"/>
        <v>2500</v>
      </c>
      <c r="J21" s="47"/>
      <c r="K21" s="47"/>
      <c r="L21" s="47"/>
      <c r="M21" s="47"/>
      <c r="N21" s="47"/>
      <c r="O21" s="47">
        <f t="shared" si="5"/>
        <v>2500</v>
      </c>
    </row>
    <row r="22" spans="1:15" ht="15.75">
      <c r="A22" s="17"/>
      <c r="B22" s="18"/>
      <c r="C22" s="18" t="s">
        <v>5</v>
      </c>
      <c r="D22" s="18"/>
      <c r="E22" s="19" t="s">
        <v>47</v>
      </c>
      <c r="F22" s="27"/>
      <c r="G22" s="47">
        <v>0</v>
      </c>
      <c r="H22" s="47">
        <v>0</v>
      </c>
      <c r="I22" s="47">
        <f t="shared" si="3"/>
        <v>0</v>
      </c>
      <c r="J22" s="47"/>
      <c r="K22" s="47"/>
      <c r="L22" s="47"/>
      <c r="M22" s="47"/>
      <c r="N22" s="47"/>
      <c r="O22" s="47">
        <f t="shared" si="5"/>
        <v>0</v>
      </c>
    </row>
    <row r="23" spans="1:15" ht="15.75">
      <c r="A23" s="17"/>
      <c r="B23" s="18"/>
      <c r="C23" s="18" t="s">
        <v>6</v>
      </c>
      <c r="D23" s="18"/>
      <c r="E23" s="19" t="s">
        <v>48</v>
      </c>
      <c r="F23" s="27"/>
      <c r="G23" s="47">
        <v>0</v>
      </c>
      <c r="H23" s="47">
        <v>0</v>
      </c>
      <c r="I23" s="47">
        <f t="shared" si="3"/>
        <v>0</v>
      </c>
      <c r="J23" s="47"/>
      <c r="K23" s="47"/>
      <c r="L23" s="47"/>
      <c r="M23" s="47"/>
      <c r="N23" s="47"/>
      <c r="O23" s="47">
        <f t="shared" si="5"/>
        <v>0</v>
      </c>
    </row>
    <row r="24" spans="1:15" ht="15.75">
      <c r="A24" s="17"/>
      <c r="B24" s="18"/>
      <c r="C24" s="18" t="s">
        <v>7</v>
      </c>
      <c r="D24" s="18"/>
      <c r="E24" s="19" t="s">
        <v>49</v>
      </c>
      <c r="F24" s="27"/>
      <c r="G24" s="47">
        <v>0</v>
      </c>
      <c r="H24" s="47">
        <v>4000</v>
      </c>
      <c r="I24" s="47">
        <f t="shared" si="3"/>
        <v>4000</v>
      </c>
      <c r="J24" s="47"/>
      <c r="K24" s="47"/>
      <c r="L24" s="47"/>
      <c r="M24" s="47"/>
      <c r="N24" s="47"/>
      <c r="O24" s="47">
        <f t="shared" si="5"/>
        <v>4000</v>
      </c>
    </row>
    <row r="25" spans="1:15" ht="15.75">
      <c r="A25" s="20"/>
      <c r="B25" s="21" t="s">
        <v>11</v>
      </c>
      <c r="C25" s="21"/>
      <c r="D25" s="21"/>
      <c r="E25" s="16" t="s">
        <v>55</v>
      </c>
      <c r="F25" s="25"/>
      <c r="G25" s="46">
        <v>0</v>
      </c>
      <c r="H25" s="46">
        <v>0</v>
      </c>
      <c r="I25" s="46">
        <f t="shared" si="3"/>
        <v>0</v>
      </c>
      <c r="J25" s="46"/>
      <c r="K25" s="46"/>
      <c r="L25" s="46"/>
      <c r="M25" s="46"/>
      <c r="N25" s="46"/>
      <c r="O25" s="46">
        <f t="shared" si="5"/>
        <v>0</v>
      </c>
    </row>
    <row r="26" spans="1:15" ht="15.75">
      <c r="A26" s="20"/>
      <c r="B26" s="21" t="s">
        <v>17</v>
      </c>
      <c r="C26" s="21"/>
      <c r="D26" s="21"/>
      <c r="E26" s="16" t="s">
        <v>56</v>
      </c>
      <c r="F26" s="25"/>
      <c r="G26" s="46">
        <v>4500</v>
      </c>
      <c r="H26" s="46">
        <v>500</v>
      </c>
      <c r="I26" s="46">
        <f t="shared" si="3"/>
        <v>5000</v>
      </c>
      <c r="J26" s="46"/>
      <c r="K26" s="46"/>
      <c r="L26" s="46"/>
      <c r="M26" s="46"/>
      <c r="N26" s="46"/>
      <c r="O26" s="46">
        <f t="shared" si="5"/>
        <v>5000</v>
      </c>
    </row>
    <row r="27" spans="5:15" ht="7.5" customHeight="1">
      <c r="E27" s="4"/>
      <c r="F27" s="12"/>
      <c r="G27" s="44"/>
      <c r="H27" s="44"/>
      <c r="I27" s="44"/>
      <c r="J27" s="44"/>
      <c r="K27" s="44"/>
      <c r="L27" s="44"/>
      <c r="M27" s="44"/>
      <c r="N27" s="44"/>
      <c r="O27" s="44"/>
    </row>
    <row r="28" spans="1:15" ht="15.75">
      <c r="A28" s="15" t="s">
        <v>18</v>
      </c>
      <c r="B28" s="10" t="s">
        <v>57</v>
      </c>
      <c r="G28" s="45">
        <v>3500</v>
      </c>
      <c r="H28" s="45">
        <v>800</v>
      </c>
      <c r="I28" s="45">
        <f t="shared" si="3"/>
        <v>4300</v>
      </c>
      <c r="J28" s="45"/>
      <c r="K28" s="45"/>
      <c r="L28" s="45"/>
      <c r="M28" s="45"/>
      <c r="N28" s="45"/>
      <c r="O28" s="45">
        <f>SUM(I28:N28)</f>
        <v>4300</v>
      </c>
    </row>
    <row r="29" spans="5:15" ht="7.5" customHeight="1">
      <c r="E29" s="4"/>
      <c r="F29" s="12"/>
      <c r="G29" s="44"/>
      <c r="H29" s="44"/>
      <c r="I29" s="44"/>
      <c r="J29" s="44"/>
      <c r="K29" s="44"/>
      <c r="L29" s="44"/>
      <c r="M29" s="44"/>
      <c r="N29" s="44"/>
      <c r="O29" s="44"/>
    </row>
    <row r="30" spans="1:15" ht="18.75">
      <c r="A30" s="9" t="s">
        <v>58</v>
      </c>
      <c r="B30" s="28"/>
      <c r="C30" s="28"/>
      <c r="D30" s="28"/>
      <c r="E30" s="29"/>
      <c r="F30" s="30"/>
      <c r="G30" s="48">
        <f aca="true" t="shared" si="6" ref="G30:O30">SUM(G4,G6,G16,G28)</f>
        <v>77500</v>
      </c>
      <c r="H30" s="48">
        <f t="shared" si="6"/>
        <v>31500</v>
      </c>
      <c r="I30" s="48">
        <f t="shared" si="6"/>
        <v>109000</v>
      </c>
      <c r="J30" s="48">
        <f t="shared" si="6"/>
        <v>-1500</v>
      </c>
      <c r="K30" s="48">
        <f t="shared" si="6"/>
        <v>0</v>
      </c>
      <c r="L30" s="48">
        <f t="shared" si="6"/>
        <v>0</v>
      </c>
      <c r="M30" s="48">
        <f t="shared" si="6"/>
        <v>0</v>
      </c>
      <c r="N30" s="48">
        <f t="shared" si="6"/>
        <v>0</v>
      </c>
      <c r="O30" s="48">
        <f t="shared" si="6"/>
        <v>107500</v>
      </c>
    </row>
    <row r="31" spans="1:15" ht="15.75">
      <c r="A31" s="31"/>
      <c r="F31" s="32"/>
      <c r="G31" s="45"/>
      <c r="H31" s="45"/>
      <c r="I31" s="45"/>
      <c r="J31" s="45"/>
      <c r="K31" s="45"/>
      <c r="L31" s="45"/>
      <c r="M31" s="45"/>
      <c r="N31" s="45"/>
      <c r="O31" s="45"/>
    </row>
    <row r="32" spans="1:15" ht="15.75">
      <c r="A32" s="31"/>
      <c r="F32" s="32"/>
      <c r="G32" s="45"/>
      <c r="H32" s="45"/>
      <c r="I32" s="45"/>
      <c r="J32" s="45"/>
      <c r="K32" s="45"/>
      <c r="L32" s="45"/>
      <c r="M32" s="45"/>
      <c r="N32" s="45"/>
      <c r="O32" s="45"/>
    </row>
    <row r="33" spans="2:16" ht="18.75">
      <c r="B33" s="9" t="s">
        <v>59</v>
      </c>
      <c r="C33" s="10"/>
      <c r="D33" s="10"/>
      <c r="E33" s="11"/>
      <c r="F33" s="32"/>
      <c r="G33" s="49" t="str">
        <f>+G2</f>
        <v>Alpha</v>
      </c>
      <c r="H33" s="49" t="str">
        <f aca="true" t="shared" si="7" ref="H33:O33">+H2</f>
        <v>Beta</v>
      </c>
      <c r="I33" s="49" t="str">
        <f t="shared" si="7"/>
        <v>Aggregato</v>
      </c>
      <c r="J33" s="49" t="str">
        <f t="shared" si="7"/>
        <v>Eliminazione</v>
      </c>
      <c r="K33" s="49">
        <f t="shared" si="7"/>
        <v>0</v>
      </c>
      <c r="L33" s="49">
        <f t="shared" si="7"/>
        <v>0</v>
      </c>
      <c r="M33" s="49">
        <f t="shared" si="7"/>
        <v>0</v>
      </c>
      <c r="N33" s="49">
        <f t="shared" si="7"/>
        <v>0</v>
      </c>
      <c r="O33" s="49" t="str">
        <f t="shared" si="7"/>
        <v>Consolidato</v>
      </c>
      <c r="P33" s="49"/>
    </row>
    <row r="34" spans="2:15" ht="15.75">
      <c r="B34" s="13"/>
      <c r="C34" s="13"/>
      <c r="D34" s="13"/>
      <c r="E34" s="14"/>
      <c r="F34" s="33"/>
      <c r="G34" s="44"/>
      <c r="H34" s="44"/>
      <c r="I34" s="44"/>
      <c r="J34" s="44"/>
      <c r="K34" s="44"/>
      <c r="L34" s="44"/>
      <c r="M34" s="44"/>
      <c r="N34" s="44"/>
      <c r="O34" s="44"/>
    </row>
    <row r="35" spans="1:15" ht="15.75">
      <c r="A35" s="15" t="s">
        <v>0</v>
      </c>
      <c r="B35" s="10" t="s">
        <v>60</v>
      </c>
      <c r="C35" s="10"/>
      <c r="D35" s="10"/>
      <c r="E35" s="11"/>
      <c r="G35" s="45">
        <f aca="true" t="shared" si="8" ref="G35:O35">SUM(G36:G40)</f>
        <v>24500</v>
      </c>
      <c r="H35" s="45">
        <f t="shared" si="8"/>
        <v>2300</v>
      </c>
      <c r="I35" s="45">
        <f t="shared" si="8"/>
        <v>26800</v>
      </c>
      <c r="J35" s="45">
        <f t="shared" si="8"/>
        <v>-1500</v>
      </c>
      <c r="K35" s="45">
        <f t="shared" si="8"/>
        <v>0</v>
      </c>
      <c r="L35" s="45">
        <f t="shared" si="8"/>
        <v>0</v>
      </c>
      <c r="M35" s="45">
        <f t="shared" si="8"/>
        <v>0</v>
      </c>
      <c r="N35" s="45">
        <f t="shared" si="8"/>
        <v>0</v>
      </c>
      <c r="O35" s="45">
        <f t="shared" si="8"/>
        <v>25300</v>
      </c>
    </row>
    <row r="36" spans="2:15" ht="15.75">
      <c r="B36" s="5" t="s">
        <v>2</v>
      </c>
      <c r="E36" s="19" t="s">
        <v>61</v>
      </c>
      <c r="G36" s="44">
        <v>7500</v>
      </c>
      <c r="H36" s="44">
        <v>1500</v>
      </c>
      <c r="I36" s="44">
        <f>SUM(G36:H36)</f>
        <v>9000</v>
      </c>
      <c r="J36" s="44">
        <f>-H36</f>
        <v>-1500</v>
      </c>
      <c r="K36" s="44"/>
      <c r="L36" s="44"/>
      <c r="M36" s="44"/>
      <c r="N36" s="44"/>
      <c r="O36" s="44">
        <f>SUM(I36:N36)</f>
        <v>7500</v>
      </c>
    </row>
    <row r="37" spans="2:15" ht="15.75">
      <c r="B37" s="5" t="s">
        <v>17</v>
      </c>
      <c r="E37" s="19" t="s">
        <v>62</v>
      </c>
      <c r="G37" s="44">
        <v>1500</v>
      </c>
      <c r="H37" s="44">
        <v>0</v>
      </c>
      <c r="I37" s="44">
        <f>SUM(G37:H37)</f>
        <v>1500</v>
      </c>
      <c r="J37" s="44"/>
      <c r="K37" s="44"/>
      <c r="L37" s="44"/>
      <c r="M37" s="44"/>
      <c r="N37" s="44"/>
      <c r="O37" s="44">
        <f>SUM(I37:N37)</f>
        <v>1500</v>
      </c>
    </row>
    <row r="38" spans="2:15" ht="15.75">
      <c r="B38" s="5" t="s">
        <v>19</v>
      </c>
      <c r="E38" s="19" t="s">
        <v>125</v>
      </c>
      <c r="G38" s="44"/>
      <c r="H38" s="44">
        <v>0</v>
      </c>
      <c r="I38" s="44">
        <f>SUM(G38:H38)</f>
        <v>0</v>
      </c>
      <c r="J38" s="44"/>
      <c r="K38" s="44"/>
      <c r="L38" s="44"/>
      <c r="M38" s="44"/>
      <c r="N38" s="44"/>
      <c r="O38" s="44">
        <f>SUM(I38:N38)</f>
        <v>0</v>
      </c>
    </row>
    <row r="39" spans="2:15" ht="15.75">
      <c r="B39" s="5" t="s">
        <v>20</v>
      </c>
      <c r="E39" s="19" t="s">
        <v>63</v>
      </c>
      <c r="G39" s="44">
        <v>13000</v>
      </c>
      <c r="H39" s="44">
        <v>0</v>
      </c>
      <c r="I39" s="44">
        <f>SUM(G39:H39)</f>
        <v>13000</v>
      </c>
      <c r="J39" s="44"/>
      <c r="K39" s="44"/>
      <c r="L39" s="44"/>
      <c r="M39" s="44"/>
      <c r="N39" s="44"/>
      <c r="O39" s="44">
        <f>SUM(I39:N39)</f>
        <v>13000</v>
      </c>
    </row>
    <row r="40" spans="2:15" ht="15.75">
      <c r="B40" s="5" t="s">
        <v>21</v>
      </c>
      <c r="E40" s="16" t="s">
        <v>64</v>
      </c>
      <c r="G40" s="44">
        <v>2500</v>
      </c>
      <c r="H40" s="44">
        <v>800</v>
      </c>
      <c r="I40" s="44">
        <f>SUM(G40:H40)</f>
        <v>3300</v>
      </c>
      <c r="J40" s="44"/>
      <c r="K40" s="44"/>
      <c r="L40" s="44"/>
      <c r="M40" s="44"/>
      <c r="N40" s="44"/>
      <c r="O40" s="44">
        <f>SUM(I40:N40)</f>
        <v>3300</v>
      </c>
    </row>
    <row r="41" spans="5:15" ht="7.5" customHeight="1">
      <c r="E41" s="4"/>
      <c r="F41" s="12"/>
      <c r="G41" s="44"/>
      <c r="H41" s="44"/>
      <c r="I41" s="44"/>
      <c r="J41" s="44"/>
      <c r="K41" s="44"/>
      <c r="L41" s="44"/>
      <c r="M41" s="44"/>
      <c r="N41" s="44"/>
      <c r="O41" s="44"/>
    </row>
    <row r="42" spans="1:15" ht="15.75">
      <c r="A42" s="15" t="s">
        <v>1</v>
      </c>
      <c r="B42" s="10" t="s">
        <v>65</v>
      </c>
      <c r="C42" s="10"/>
      <c r="D42" s="10"/>
      <c r="E42" s="11"/>
      <c r="G42" s="45">
        <f aca="true" t="shared" si="9" ref="G42:O42">SUM(G43:G45)</f>
        <v>5500</v>
      </c>
      <c r="H42" s="45">
        <f t="shared" si="9"/>
        <v>1900</v>
      </c>
      <c r="I42" s="45">
        <f t="shared" si="9"/>
        <v>7400</v>
      </c>
      <c r="J42" s="45">
        <f t="shared" si="9"/>
        <v>0</v>
      </c>
      <c r="K42" s="45">
        <f t="shared" si="9"/>
        <v>0</v>
      </c>
      <c r="L42" s="45">
        <f t="shared" si="9"/>
        <v>0</v>
      </c>
      <c r="M42" s="45">
        <f t="shared" si="9"/>
        <v>0</v>
      </c>
      <c r="N42" s="45">
        <f t="shared" si="9"/>
        <v>0</v>
      </c>
      <c r="O42" s="45">
        <f t="shared" si="9"/>
        <v>7400</v>
      </c>
    </row>
    <row r="43" spans="1:15" ht="15.75">
      <c r="A43" s="34"/>
      <c r="B43" s="20"/>
      <c r="C43" s="21" t="s">
        <v>3</v>
      </c>
      <c r="D43" s="21"/>
      <c r="E43" s="19" t="s">
        <v>66</v>
      </c>
      <c r="F43" s="25"/>
      <c r="G43" s="46">
        <v>4500</v>
      </c>
      <c r="H43" s="46">
        <v>1500</v>
      </c>
      <c r="I43" s="46">
        <f>SUM(G43:H43)</f>
        <v>6000</v>
      </c>
      <c r="J43" s="46"/>
      <c r="K43" s="46"/>
      <c r="L43" s="46"/>
      <c r="M43" s="46"/>
      <c r="N43" s="46"/>
      <c r="O43" s="46">
        <f>SUM(I43:N43)</f>
        <v>6000</v>
      </c>
    </row>
    <row r="44" spans="1:15" ht="15.75">
      <c r="A44" s="34"/>
      <c r="B44" s="20"/>
      <c r="C44" s="21" t="s">
        <v>4</v>
      </c>
      <c r="D44" s="21"/>
      <c r="E44" s="19" t="s">
        <v>67</v>
      </c>
      <c r="F44" s="25"/>
      <c r="G44" s="46">
        <v>1000</v>
      </c>
      <c r="H44" s="46">
        <v>400</v>
      </c>
      <c r="I44" s="46">
        <f>SUM(G44:H44)</f>
        <v>1400</v>
      </c>
      <c r="J44" s="46"/>
      <c r="K44" s="46"/>
      <c r="L44" s="46"/>
      <c r="M44" s="46"/>
      <c r="N44" s="46"/>
      <c r="O44" s="46">
        <f>SUM(I44:N44)</f>
        <v>1400</v>
      </c>
    </row>
    <row r="45" spans="1:15" ht="15.75">
      <c r="A45" s="34"/>
      <c r="B45" s="20"/>
      <c r="C45" s="21" t="s">
        <v>5</v>
      </c>
      <c r="D45" s="21"/>
      <c r="E45" s="19" t="s">
        <v>68</v>
      </c>
      <c r="F45" s="25"/>
      <c r="G45" s="46">
        <v>0</v>
      </c>
      <c r="H45" s="46">
        <v>0</v>
      </c>
      <c r="I45" s="46">
        <f>SUM(G45:H45)</f>
        <v>0</v>
      </c>
      <c r="J45" s="46"/>
      <c r="K45" s="46"/>
      <c r="L45" s="46"/>
      <c r="M45" s="46"/>
      <c r="N45" s="46"/>
      <c r="O45" s="46">
        <f>SUM(I45:N45)</f>
        <v>0</v>
      </c>
    </row>
    <row r="46" spans="5:15" ht="7.5" customHeight="1">
      <c r="E46" s="4"/>
      <c r="F46" s="12"/>
      <c r="G46" s="44"/>
      <c r="H46" s="44"/>
      <c r="I46" s="44"/>
      <c r="J46" s="44"/>
      <c r="K46" s="44"/>
      <c r="L46" s="44"/>
      <c r="M46" s="44"/>
      <c r="N46" s="44"/>
      <c r="O46" s="44"/>
    </row>
    <row r="47" spans="1:15" ht="15.75">
      <c r="A47" s="15" t="s">
        <v>16</v>
      </c>
      <c r="B47" s="10" t="s">
        <v>69</v>
      </c>
      <c r="C47" s="10"/>
      <c r="D47" s="10"/>
      <c r="E47" s="11"/>
      <c r="F47" s="32"/>
      <c r="G47" s="45">
        <v>12500</v>
      </c>
      <c r="H47" s="45">
        <v>4500</v>
      </c>
      <c r="I47" s="45">
        <f>SUM(G47:H47)</f>
        <v>17000</v>
      </c>
      <c r="J47" s="45"/>
      <c r="K47" s="45"/>
      <c r="L47" s="45"/>
      <c r="M47" s="45"/>
      <c r="N47" s="45"/>
      <c r="O47" s="45">
        <f>SUM(I47:N47)</f>
        <v>17000</v>
      </c>
    </row>
    <row r="48" spans="5:15" ht="7.5" customHeight="1">
      <c r="E48" s="4"/>
      <c r="F48" s="12"/>
      <c r="G48" s="44"/>
      <c r="H48" s="44"/>
      <c r="I48" s="44"/>
      <c r="J48" s="44"/>
      <c r="K48" s="44"/>
      <c r="L48" s="44"/>
      <c r="M48" s="44"/>
      <c r="N48" s="44"/>
      <c r="O48" s="44"/>
    </row>
    <row r="49" spans="1:15" ht="15.75">
      <c r="A49" s="15" t="s">
        <v>18</v>
      </c>
      <c r="B49" s="10" t="s">
        <v>70</v>
      </c>
      <c r="C49" s="10"/>
      <c r="D49" s="10"/>
      <c r="E49" s="11"/>
      <c r="F49" s="32"/>
      <c r="G49" s="45">
        <f aca="true" t="shared" si="10" ref="G49:O49">SUM(G50:G59)</f>
        <v>33600</v>
      </c>
      <c r="H49" s="45">
        <f t="shared" si="10"/>
        <v>22600</v>
      </c>
      <c r="I49" s="45">
        <f t="shared" si="10"/>
        <v>56200</v>
      </c>
      <c r="J49" s="45">
        <f t="shared" si="10"/>
        <v>0</v>
      </c>
      <c r="K49" s="45">
        <f t="shared" si="10"/>
        <v>0</v>
      </c>
      <c r="L49" s="45">
        <f t="shared" si="10"/>
        <v>0</v>
      </c>
      <c r="M49" s="45">
        <f t="shared" si="10"/>
        <v>0</v>
      </c>
      <c r="N49" s="45">
        <f t="shared" si="10"/>
        <v>0</v>
      </c>
      <c r="O49" s="45">
        <f t="shared" si="10"/>
        <v>56200</v>
      </c>
    </row>
    <row r="50" spans="1:15" ht="15.75">
      <c r="A50" s="20"/>
      <c r="B50" s="20"/>
      <c r="C50" s="21" t="s">
        <v>5</v>
      </c>
      <c r="D50" s="21"/>
      <c r="E50" s="19" t="s">
        <v>71</v>
      </c>
      <c r="F50" s="25"/>
      <c r="G50" s="46">
        <v>7500</v>
      </c>
      <c r="H50" s="46">
        <v>7000</v>
      </c>
      <c r="I50" s="46">
        <f aca="true" t="shared" si="11" ref="I50:I59">SUM(G50:H50)</f>
        <v>14500</v>
      </c>
      <c r="J50" s="46"/>
      <c r="K50" s="46"/>
      <c r="L50" s="46"/>
      <c r="M50" s="46"/>
      <c r="N50" s="46"/>
      <c r="O50" s="46">
        <f aca="true" t="shared" si="12" ref="O50:O59">SUM(I50:N50)</f>
        <v>14500</v>
      </c>
    </row>
    <row r="51" spans="1:15" ht="15.75">
      <c r="A51" s="20"/>
      <c r="B51" s="20"/>
      <c r="C51" s="21" t="s">
        <v>6</v>
      </c>
      <c r="D51" s="21"/>
      <c r="E51" s="19" t="s">
        <v>72</v>
      </c>
      <c r="F51" s="25"/>
      <c r="G51" s="46">
        <v>0</v>
      </c>
      <c r="H51" s="46">
        <v>0</v>
      </c>
      <c r="I51" s="46">
        <f t="shared" si="11"/>
        <v>0</v>
      </c>
      <c r="J51" s="46"/>
      <c r="K51" s="46"/>
      <c r="L51" s="46"/>
      <c r="M51" s="46"/>
      <c r="N51" s="46"/>
      <c r="O51" s="46">
        <f t="shared" si="12"/>
        <v>0</v>
      </c>
    </row>
    <row r="52" spans="1:15" ht="15.75">
      <c r="A52" s="20"/>
      <c r="B52" s="20"/>
      <c r="C52" s="21" t="s">
        <v>7</v>
      </c>
      <c r="D52" s="21"/>
      <c r="E52" s="19" t="s">
        <v>73</v>
      </c>
      <c r="F52" s="25"/>
      <c r="G52" s="46">
        <v>0</v>
      </c>
      <c r="H52" s="46">
        <v>0</v>
      </c>
      <c r="I52" s="46">
        <f t="shared" si="11"/>
        <v>0</v>
      </c>
      <c r="J52" s="46"/>
      <c r="K52" s="46"/>
      <c r="L52" s="46"/>
      <c r="M52" s="46"/>
      <c r="N52" s="46"/>
      <c r="O52" s="46">
        <f t="shared" si="12"/>
        <v>0</v>
      </c>
    </row>
    <row r="53" spans="1:15" ht="15.75">
      <c r="A53" s="20"/>
      <c r="B53" s="20"/>
      <c r="C53" s="21" t="s">
        <v>8</v>
      </c>
      <c r="D53" s="21"/>
      <c r="E53" s="19" t="s">
        <v>74</v>
      </c>
      <c r="F53" s="25"/>
      <c r="G53" s="46">
        <v>16500</v>
      </c>
      <c r="H53" s="46">
        <v>9000</v>
      </c>
      <c r="I53" s="46">
        <f t="shared" si="11"/>
        <v>25500</v>
      </c>
      <c r="J53" s="46"/>
      <c r="K53" s="46"/>
      <c r="L53" s="46"/>
      <c r="M53" s="46"/>
      <c r="N53" s="46"/>
      <c r="O53" s="46">
        <f t="shared" si="12"/>
        <v>25500</v>
      </c>
    </row>
    <row r="54" spans="1:15" ht="15.75">
      <c r="A54" s="20"/>
      <c r="B54" s="20"/>
      <c r="C54" s="21" t="s">
        <v>22</v>
      </c>
      <c r="D54" s="21"/>
      <c r="E54" s="19" t="s">
        <v>75</v>
      </c>
      <c r="F54" s="25"/>
      <c r="G54" s="46">
        <v>0</v>
      </c>
      <c r="H54" s="46">
        <v>0</v>
      </c>
      <c r="I54" s="46">
        <f t="shared" si="11"/>
        <v>0</v>
      </c>
      <c r="J54" s="46"/>
      <c r="K54" s="46"/>
      <c r="L54" s="46"/>
      <c r="M54" s="46"/>
      <c r="N54" s="46"/>
      <c r="O54" s="46">
        <f t="shared" si="12"/>
        <v>0</v>
      </c>
    </row>
    <row r="55" spans="1:15" ht="15.75">
      <c r="A55" s="20"/>
      <c r="B55" s="20"/>
      <c r="C55" s="21" t="s">
        <v>23</v>
      </c>
      <c r="D55" s="21"/>
      <c r="E55" s="19" t="s">
        <v>76</v>
      </c>
      <c r="F55" s="25"/>
      <c r="G55" s="46">
        <v>0</v>
      </c>
      <c r="H55" s="46">
        <v>0</v>
      </c>
      <c r="I55" s="46">
        <f t="shared" si="11"/>
        <v>0</v>
      </c>
      <c r="J55" s="46"/>
      <c r="K55" s="46"/>
      <c r="L55" s="46"/>
      <c r="M55" s="46"/>
      <c r="N55" s="46"/>
      <c r="O55" s="46">
        <f t="shared" si="12"/>
        <v>0</v>
      </c>
    </row>
    <row r="56" spans="1:15" ht="15.75">
      <c r="A56" s="20"/>
      <c r="B56" s="20"/>
      <c r="C56" s="21" t="s">
        <v>24</v>
      </c>
      <c r="D56" s="21"/>
      <c r="E56" s="19" t="s">
        <v>77</v>
      </c>
      <c r="F56" s="25"/>
      <c r="G56" s="46">
        <v>0</v>
      </c>
      <c r="H56" s="46">
        <v>2500</v>
      </c>
      <c r="I56" s="46">
        <f t="shared" si="11"/>
        <v>2500</v>
      </c>
      <c r="J56" s="46"/>
      <c r="K56" s="46"/>
      <c r="L56" s="46"/>
      <c r="M56" s="46"/>
      <c r="N56" s="46"/>
      <c r="O56" s="46">
        <f t="shared" si="12"/>
        <v>2500</v>
      </c>
    </row>
    <row r="57" spans="1:15" ht="15.75">
      <c r="A57" s="20"/>
      <c r="B57" s="20"/>
      <c r="C57" s="21" t="s">
        <v>25</v>
      </c>
      <c r="D57" s="21"/>
      <c r="E57" s="19" t="s">
        <v>78</v>
      </c>
      <c r="F57" s="25"/>
      <c r="G57" s="46">
        <v>4500</v>
      </c>
      <c r="H57" s="46">
        <v>2000</v>
      </c>
      <c r="I57" s="46">
        <f t="shared" si="11"/>
        <v>6500</v>
      </c>
      <c r="J57" s="46"/>
      <c r="K57" s="46"/>
      <c r="L57" s="46"/>
      <c r="M57" s="46"/>
      <c r="N57" s="46"/>
      <c r="O57" s="46">
        <f t="shared" si="12"/>
        <v>6500</v>
      </c>
    </row>
    <row r="58" spans="1:15" ht="15.75">
      <c r="A58" s="20"/>
      <c r="B58" s="20"/>
      <c r="C58" s="21" t="s">
        <v>26</v>
      </c>
      <c r="D58" s="21"/>
      <c r="E58" s="19" t="s">
        <v>126</v>
      </c>
      <c r="F58" s="25"/>
      <c r="G58" s="46">
        <v>2600</v>
      </c>
      <c r="H58" s="46">
        <v>1500</v>
      </c>
      <c r="I58" s="46">
        <f t="shared" si="11"/>
        <v>4100</v>
      </c>
      <c r="J58" s="46"/>
      <c r="K58" s="46"/>
      <c r="L58" s="46"/>
      <c r="M58" s="46"/>
      <c r="N58" s="46"/>
      <c r="O58" s="46">
        <f t="shared" si="12"/>
        <v>4100</v>
      </c>
    </row>
    <row r="59" spans="1:15" ht="15.75">
      <c r="A59" s="20"/>
      <c r="B59" s="20"/>
      <c r="C59" s="21" t="s">
        <v>27</v>
      </c>
      <c r="D59" s="21"/>
      <c r="E59" s="19" t="s">
        <v>79</v>
      </c>
      <c r="F59" s="25"/>
      <c r="G59" s="46">
        <v>2500</v>
      </c>
      <c r="H59" s="46">
        <v>600</v>
      </c>
      <c r="I59" s="46">
        <f t="shared" si="11"/>
        <v>3100</v>
      </c>
      <c r="J59" s="46"/>
      <c r="K59" s="46"/>
      <c r="L59" s="46"/>
      <c r="M59" s="46"/>
      <c r="N59" s="46"/>
      <c r="O59" s="46">
        <f t="shared" si="12"/>
        <v>3100</v>
      </c>
    </row>
    <row r="60" spans="5:15" ht="7.5" customHeight="1">
      <c r="E60" s="4"/>
      <c r="F60" s="12"/>
      <c r="G60" s="44"/>
      <c r="H60" s="44"/>
      <c r="I60" s="44"/>
      <c r="J60" s="44"/>
      <c r="K60" s="44"/>
      <c r="L60" s="44"/>
      <c r="M60" s="44"/>
      <c r="N60" s="44"/>
      <c r="O60" s="44"/>
    </row>
    <row r="61" spans="1:15" ht="15.75">
      <c r="A61" s="15" t="s">
        <v>28</v>
      </c>
      <c r="B61" s="10" t="s">
        <v>57</v>
      </c>
      <c r="C61" s="10"/>
      <c r="D61" s="10"/>
      <c r="E61" s="11"/>
      <c r="G61" s="45">
        <v>1400</v>
      </c>
      <c r="H61" s="45">
        <v>200</v>
      </c>
      <c r="I61" s="45">
        <f>SUM(G61:H61)</f>
        <v>1600</v>
      </c>
      <c r="J61" s="45"/>
      <c r="K61" s="45"/>
      <c r="L61" s="45"/>
      <c r="M61" s="45"/>
      <c r="N61" s="45"/>
      <c r="O61" s="45">
        <f>SUM(I61:N61)</f>
        <v>1600</v>
      </c>
    </row>
    <row r="62" spans="7:15" ht="15.75">
      <c r="G62" s="44"/>
      <c r="H62" s="44"/>
      <c r="I62" s="44"/>
      <c r="J62" s="44"/>
      <c r="K62" s="44"/>
      <c r="L62" s="44"/>
      <c r="M62" s="44"/>
      <c r="N62" s="44"/>
      <c r="O62" s="44"/>
    </row>
    <row r="63" spans="1:15" ht="18.75">
      <c r="A63" s="9" t="s">
        <v>80</v>
      </c>
      <c r="B63" s="28"/>
      <c r="C63" s="28"/>
      <c r="D63" s="28"/>
      <c r="E63" s="29"/>
      <c r="F63" s="30"/>
      <c r="G63" s="48">
        <f aca="true" t="shared" si="13" ref="G63:O63">SUM(G35,G42,G47,G49,G61)</f>
        <v>77500</v>
      </c>
      <c r="H63" s="48">
        <f t="shared" si="13"/>
        <v>31500</v>
      </c>
      <c r="I63" s="48">
        <f t="shared" si="13"/>
        <v>109000</v>
      </c>
      <c r="J63" s="48">
        <f t="shared" si="13"/>
        <v>-1500</v>
      </c>
      <c r="K63" s="48">
        <f t="shared" si="13"/>
        <v>0</v>
      </c>
      <c r="L63" s="48">
        <f t="shared" si="13"/>
        <v>0</v>
      </c>
      <c r="M63" s="48">
        <f t="shared" si="13"/>
        <v>0</v>
      </c>
      <c r="N63" s="48">
        <f t="shared" si="13"/>
        <v>0</v>
      </c>
      <c r="O63" s="48">
        <f t="shared" si="13"/>
        <v>107500</v>
      </c>
    </row>
    <row r="64" spans="7:16" ht="15.75">
      <c r="G64" s="45">
        <f aca="true" t="shared" si="14" ref="G64:O64">+G63-G30</f>
        <v>0</v>
      </c>
      <c r="H64" s="45">
        <f t="shared" si="14"/>
        <v>0</v>
      </c>
      <c r="I64" s="45">
        <f t="shared" si="14"/>
        <v>0</v>
      </c>
      <c r="J64" s="45">
        <f t="shared" si="14"/>
        <v>0</v>
      </c>
      <c r="K64" s="45">
        <f t="shared" si="14"/>
        <v>0</v>
      </c>
      <c r="L64" s="45">
        <f t="shared" si="14"/>
        <v>0</v>
      </c>
      <c r="M64" s="45">
        <f t="shared" si="14"/>
        <v>0</v>
      </c>
      <c r="N64" s="45">
        <f t="shared" si="14"/>
        <v>0</v>
      </c>
      <c r="O64" s="45">
        <f t="shared" si="14"/>
        <v>0</v>
      </c>
      <c r="P64" s="45"/>
    </row>
    <row r="65" ht="15.75" hidden="1"/>
    <row r="66" spans="1:16" ht="18.75" hidden="1">
      <c r="A66" s="31"/>
      <c r="B66" s="9" t="s">
        <v>133</v>
      </c>
      <c r="F66" s="32"/>
      <c r="G66" s="49" t="str">
        <f>+G2</f>
        <v>Alpha</v>
      </c>
      <c r="H66" s="49" t="str">
        <f aca="true" t="shared" si="15" ref="H66:O66">+H2</f>
        <v>Beta</v>
      </c>
      <c r="I66" s="49" t="str">
        <f t="shared" si="15"/>
        <v>Aggregato</v>
      </c>
      <c r="J66" s="49" t="str">
        <f t="shared" si="15"/>
        <v>Eliminazione</v>
      </c>
      <c r="K66" s="49">
        <f t="shared" si="15"/>
        <v>0</v>
      </c>
      <c r="L66" s="49">
        <f t="shared" si="15"/>
        <v>0</v>
      </c>
      <c r="M66" s="49">
        <f t="shared" si="15"/>
        <v>0</v>
      </c>
      <c r="N66" s="49">
        <f t="shared" si="15"/>
        <v>0</v>
      </c>
      <c r="O66" s="49" t="str">
        <f t="shared" si="15"/>
        <v>Consolidato</v>
      </c>
      <c r="P66" s="49"/>
    </row>
    <row r="67" ht="15.75" hidden="1"/>
    <row r="68" spans="1:7" ht="15.75" hidden="1">
      <c r="A68" s="15" t="s">
        <v>0</v>
      </c>
      <c r="B68" s="10" t="s">
        <v>81</v>
      </c>
      <c r="C68" s="10"/>
      <c r="D68" s="10"/>
      <c r="E68" s="11"/>
      <c r="G68" s="45"/>
    </row>
    <row r="69" spans="1:15" ht="15.75" hidden="1">
      <c r="A69" s="20"/>
      <c r="B69" s="20"/>
      <c r="C69" s="19" t="s">
        <v>3</v>
      </c>
      <c r="D69" s="21"/>
      <c r="E69" s="19" t="s">
        <v>82</v>
      </c>
      <c r="F69" s="25"/>
      <c r="G69" s="46">
        <v>75000</v>
      </c>
      <c r="H69" s="46">
        <v>46000</v>
      </c>
      <c r="I69" s="46">
        <f>SUM(G69:H69)</f>
        <v>121000</v>
      </c>
      <c r="O69" s="43">
        <f>SUM(I69:N69)</f>
        <v>121000</v>
      </c>
    </row>
    <row r="70" spans="1:15" ht="15.75" hidden="1">
      <c r="A70" s="20"/>
      <c r="B70" s="20"/>
      <c r="C70" s="19" t="s">
        <v>4</v>
      </c>
      <c r="D70" s="21"/>
      <c r="E70" s="19" t="s">
        <v>132</v>
      </c>
      <c r="F70" s="25"/>
      <c r="G70" s="46">
        <v>1400</v>
      </c>
      <c r="H70" s="46">
        <v>-2300</v>
      </c>
      <c r="I70" s="46">
        <f>SUM(G70:H70)</f>
        <v>-900</v>
      </c>
      <c r="O70" s="43">
        <f>SUM(I70:N70)</f>
        <v>-900</v>
      </c>
    </row>
    <row r="71" spans="1:15" ht="15.75" hidden="1">
      <c r="A71" s="20"/>
      <c r="B71" s="20"/>
      <c r="C71" s="19" t="s">
        <v>5</v>
      </c>
      <c r="D71" s="21"/>
      <c r="E71" s="19" t="s">
        <v>83</v>
      </c>
      <c r="F71" s="25"/>
      <c r="G71" s="46">
        <v>0</v>
      </c>
      <c r="H71" s="46">
        <v>0</v>
      </c>
      <c r="I71" s="46">
        <f>SUM(G71:H71)</f>
        <v>0</v>
      </c>
      <c r="O71" s="43">
        <f>SUM(I71:N71)</f>
        <v>0</v>
      </c>
    </row>
    <row r="72" spans="1:15" ht="15.75" hidden="1">
      <c r="A72" s="20"/>
      <c r="B72" s="20"/>
      <c r="C72" s="19" t="s">
        <v>6</v>
      </c>
      <c r="D72" s="21"/>
      <c r="E72" s="19" t="s">
        <v>84</v>
      </c>
      <c r="F72" s="25"/>
      <c r="G72" s="46">
        <v>0</v>
      </c>
      <c r="H72" s="46">
        <v>0</v>
      </c>
      <c r="I72" s="46">
        <f>SUM(G72:H72)</f>
        <v>0</v>
      </c>
      <c r="O72" s="43">
        <f>SUM(I72:N72)</f>
        <v>0</v>
      </c>
    </row>
    <row r="73" spans="1:15" ht="15.75" hidden="1">
      <c r="A73" s="20"/>
      <c r="B73" s="20"/>
      <c r="C73" s="19" t="s">
        <v>7</v>
      </c>
      <c r="D73" s="21"/>
      <c r="E73" s="19" t="s">
        <v>85</v>
      </c>
      <c r="F73" s="25"/>
      <c r="G73" s="46">
        <v>4500</v>
      </c>
      <c r="H73" s="46">
        <v>1400</v>
      </c>
      <c r="I73" s="46">
        <f>SUM(G73:H73)</f>
        <v>5900</v>
      </c>
      <c r="O73" s="43">
        <f>SUM(I73:N73)</f>
        <v>5900</v>
      </c>
    </row>
    <row r="74" spans="5:15" ht="7.5" customHeight="1" hidden="1">
      <c r="E74" s="4"/>
      <c r="F74" s="12"/>
      <c r="G74" s="44"/>
      <c r="H74" s="44"/>
      <c r="I74" s="44"/>
      <c r="J74" s="44"/>
      <c r="K74" s="44"/>
      <c r="L74" s="44"/>
      <c r="M74" s="44"/>
      <c r="N74" s="44"/>
      <c r="O74" s="44"/>
    </row>
    <row r="75" spans="1:15" ht="15.75" hidden="1">
      <c r="A75" s="10" t="s">
        <v>86</v>
      </c>
      <c r="B75" s="2"/>
      <c r="C75" s="2"/>
      <c r="D75" s="2"/>
      <c r="E75" s="32"/>
      <c r="F75" s="32"/>
      <c r="G75" s="45">
        <f aca="true" t="shared" si="16" ref="G75:O75">SUM(G69:G73)</f>
        <v>80900</v>
      </c>
      <c r="H75" s="45">
        <f t="shared" si="16"/>
        <v>45100</v>
      </c>
      <c r="I75" s="45">
        <f t="shared" si="16"/>
        <v>126000</v>
      </c>
      <c r="J75" s="45">
        <f t="shared" si="16"/>
        <v>0</v>
      </c>
      <c r="K75" s="45">
        <f t="shared" si="16"/>
        <v>0</v>
      </c>
      <c r="L75" s="45">
        <f t="shared" si="16"/>
        <v>0</v>
      </c>
      <c r="M75" s="45">
        <f t="shared" si="16"/>
        <v>0</v>
      </c>
      <c r="N75" s="45">
        <f t="shared" si="16"/>
        <v>0</v>
      </c>
      <c r="O75" s="45">
        <f t="shared" si="16"/>
        <v>126000</v>
      </c>
    </row>
    <row r="76" spans="5:15" ht="7.5" customHeight="1" hidden="1">
      <c r="E76" s="4"/>
      <c r="F76" s="12"/>
      <c r="G76" s="44"/>
      <c r="H76" s="44"/>
      <c r="I76" s="44"/>
      <c r="J76" s="44"/>
      <c r="K76" s="44"/>
      <c r="L76" s="44"/>
      <c r="M76" s="44"/>
      <c r="N76" s="44"/>
      <c r="O76" s="44"/>
    </row>
    <row r="77" spans="1:15" ht="15.75" hidden="1">
      <c r="A77" s="15" t="s">
        <v>1</v>
      </c>
      <c r="B77" s="10" t="s">
        <v>87</v>
      </c>
      <c r="C77" s="10"/>
      <c r="D77" s="10"/>
      <c r="E77" s="11"/>
      <c r="G77" s="45"/>
      <c r="H77" s="45"/>
      <c r="I77" s="45"/>
      <c r="J77" s="45"/>
      <c r="K77" s="45"/>
      <c r="L77" s="45"/>
      <c r="M77" s="45"/>
      <c r="N77" s="45"/>
      <c r="O77" s="45"/>
    </row>
    <row r="78" spans="1:15" ht="15.75" hidden="1">
      <c r="A78" s="20"/>
      <c r="B78" s="20"/>
      <c r="C78" s="19" t="s">
        <v>8</v>
      </c>
      <c r="D78" s="21"/>
      <c r="E78" s="19" t="s">
        <v>88</v>
      </c>
      <c r="F78" s="25"/>
      <c r="G78" s="46">
        <v>42000</v>
      </c>
      <c r="H78" s="46">
        <v>23000</v>
      </c>
      <c r="I78" s="46">
        <f>SUM(G78:H78)</f>
        <v>65000</v>
      </c>
      <c r="J78" s="46"/>
      <c r="K78" s="46"/>
      <c r="L78" s="46"/>
      <c r="M78" s="46"/>
      <c r="N78" s="46"/>
      <c r="O78" s="46">
        <f>SUM(I78:N78)</f>
        <v>65000</v>
      </c>
    </row>
    <row r="79" spans="1:15" ht="15.75" hidden="1">
      <c r="A79" s="20"/>
      <c r="B79" s="20"/>
      <c r="C79" s="19" t="s">
        <v>9</v>
      </c>
      <c r="D79" s="21"/>
      <c r="E79" s="19" t="s">
        <v>89</v>
      </c>
      <c r="F79" s="25"/>
      <c r="G79" s="46">
        <v>12000</v>
      </c>
      <c r="H79" s="46">
        <v>8500</v>
      </c>
      <c r="I79" s="46">
        <f>SUM(G79:H79)</f>
        <v>20500</v>
      </c>
      <c r="J79" s="46"/>
      <c r="K79" s="46"/>
      <c r="L79" s="46"/>
      <c r="M79" s="46"/>
      <c r="N79" s="46"/>
      <c r="O79" s="46">
        <f>SUM(I79:N79)</f>
        <v>20500</v>
      </c>
    </row>
    <row r="80" spans="1:15" ht="15.75" hidden="1">
      <c r="A80" s="20"/>
      <c r="B80" s="20"/>
      <c r="C80" s="19" t="s">
        <v>22</v>
      </c>
      <c r="D80" s="21"/>
      <c r="E80" s="19" t="s">
        <v>90</v>
      </c>
      <c r="F80" s="25"/>
      <c r="G80" s="46">
        <v>2800</v>
      </c>
      <c r="H80" s="46">
        <v>1300</v>
      </c>
      <c r="I80" s="46">
        <f>SUM(G80:H80)</f>
        <v>4100</v>
      </c>
      <c r="J80" s="46"/>
      <c r="K80" s="46"/>
      <c r="L80" s="46"/>
      <c r="M80" s="46"/>
      <c r="N80" s="46"/>
      <c r="O80" s="46">
        <f>SUM(I80:N80)</f>
        <v>4100</v>
      </c>
    </row>
    <row r="81" spans="1:15" ht="15.75" hidden="1">
      <c r="A81" s="20"/>
      <c r="B81" s="20"/>
      <c r="C81" s="19" t="s">
        <v>23</v>
      </c>
      <c r="D81" s="21"/>
      <c r="E81" s="19" t="s">
        <v>91</v>
      </c>
      <c r="F81" s="25"/>
      <c r="G81" s="46">
        <f aca="true" t="shared" si="17" ref="G81:O81">SUM(G82:G86)</f>
        <v>8800</v>
      </c>
      <c r="H81" s="46">
        <f t="shared" si="17"/>
        <v>3450</v>
      </c>
      <c r="I81" s="46">
        <f t="shared" si="17"/>
        <v>12250</v>
      </c>
      <c r="J81" s="46">
        <f t="shared" si="17"/>
        <v>0</v>
      </c>
      <c r="K81" s="46">
        <f t="shared" si="17"/>
        <v>0</v>
      </c>
      <c r="L81" s="46">
        <f t="shared" si="17"/>
        <v>0</v>
      </c>
      <c r="M81" s="46">
        <f t="shared" si="17"/>
        <v>0</v>
      </c>
      <c r="N81" s="46">
        <f t="shared" si="17"/>
        <v>0</v>
      </c>
      <c r="O81" s="46">
        <f t="shared" si="17"/>
        <v>12250</v>
      </c>
    </row>
    <row r="82" spans="1:15" ht="15.75" hidden="1">
      <c r="A82" s="17"/>
      <c r="B82" s="17"/>
      <c r="C82" s="17"/>
      <c r="D82" s="23" t="s">
        <v>12</v>
      </c>
      <c r="E82" s="24"/>
      <c r="F82" s="23" t="s">
        <v>92</v>
      </c>
      <c r="G82" s="47">
        <v>6400</v>
      </c>
      <c r="H82" s="47">
        <v>2500</v>
      </c>
      <c r="I82" s="47">
        <f>SUM(G82:H82)</f>
        <v>8900</v>
      </c>
      <c r="J82" s="47"/>
      <c r="K82" s="47"/>
      <c r="L82" s="47"/>
      <c r="M82" s="47"/>
      <c r="N82" s="47"/>
      <c r="O82" s="47">
        <f>SUM(I82:N82)</f>
        <v>8900</v>
      </c>
    </row>
    <row r="83" spans="1:15" ht="15.75" hidden="1">
      <c r="A83" s="17"/>
      <c r="B83" s="17"/>
      <c r="C83" s="17"/>
      <c r="D83" s="23" t="s">
        <v>13</v>
      </c>
      <c r="E83" s="24"/>
      <c r="F83" s="23" t="s">
        <v>93</v>
      </c>
      <c r="G83" s="47">
        <v>1900</v>
      </c>
      <c r="H83" s="47">
        <v>750</v>
      </c>
      <c r="I83" s="47">
        <f>SUM(G83:H83)</f>
        <v>2650</v>
      </c>
      <c r="J83" s="47"/>
      <c r="K83" s="47"/>
      <c r="L83" s="47"/>
      <c r="M83" s="47"/>
      <c r="N83" s="47"/>
      <c r="O83" s="47">
        <f>SUM(I83:N83)</f>
        <v>2650</v>
      </c>
    </row>
    <row r="84" spans="1:15" ht="15.75" hidden="1">
      <c r="A84" s="17"/>
      <c r="B84" s="17"/>
      <c r="C84" s="17"/>
      <c r="D84" s="23" t="s">
        <v>14</v>
      </c>
      <c r="E84" s="24"/>
      <c r="F84" s="23" t="s">
        <v>94</v>
      </c>
      <c r="G84" s="47">
        <v>500</v>
      </c>
      <c r="H84" s="47">
        <v>200</v>
      </c>
      <c r="I84" s="47">
        <f>SUM(G84:H84)</f>
        <v>700</v>
      </c>
      <c r="J84" s="47"/>
      <c r="K84" s="47"/>
      <c r="L84" s="47"/>
      <c r="M84" s="47"/>
      <c r="N84" s="47"/>
      <c r="O84" s="47">
        <f>SUM(I84:N84)</f>
        <v>700</v>
      </c>
    </row>
    <row r="85" spans="1:15" ht="15.75" hidden="1">
      <c r="A85" s="17"/>
      <c r="B85" s="17"/>
      <c r="C85" s="17"/>
      <c r="D85" s="23" t="s">
        <v>15</v>
      </c>
      <c r="E85" s="24"/>
      <c r="F85" s="23" t="s">
        <v>95</v>
      </c>
      <c r="G85" s="47">
        <v>0</v>
      </c>
      <c r="H85" s="47">
        <v>0</v>
      </c>
      <c r="I85" s="47">
        <f>SUM(G85:H85)</f>
        <v>0</v>
      </c>
      <c r="J85" s="47"/>
      <c r="K85" s="47"/>
      <c r="L85" s="47"/>
      <c r="M85" s="47"/>
      <c r="N85" s="47"/>
      <c r="O85" s="47">
        <f>SUM(I85:N85)</f>
        <v>0</v>
      </c>
    </row>
    <row r="86" spans="1:15" ht="15.75" hidden="1">
      <c r="A86" s="17"/>
      <c r="B86" s="17"/>
      <c r="C86" s="17"/>
      <c r="D86" s="23" t="s">
        <v>29</v>
      </c>
      <c r="E86" s="24"/>
      <c r="F86" s="23" t="s">
        <v>96</v>
      </c>
      <c r="G86" s="47">
        <v>0</v>
      </c>
      <c r="H86" s="47">
        <v>0</v>
      </c>
      <c r="I86" s="47">
        <f>SUM(G86:H86)</f>
        <v>0</v>
      </c>
      <c r="J86" s="47"/>
      <c r="K86" s="47"/>
      <c r="L86" s="47"/>
      <c r="M86" s="47"/>
      <c r="N86" s="47"/>
      <c r="O86" s="47">
        <f>SUM(I86:N86)</f>
        <v>0</v>
      </c>
    </row>
    <row r="87" spans="1:15" ht="15.75" hidden="1">
      <c r="A87" s="20"/>
      <c r="B87" s="20"/>
      <c r="C87" s="19" t="s">
        <v>24</v>
      </c>
      <c r="D87" s="21"/>
      <c r="E87" s="19" t="s">
        <v>97</v>
      </c>
      <c r="F87" s="25"/>
      <c r="G87" s="46">
        <f aca="true" t="shared" si="18" ref="G87:O87">SUM(G88:G91)</f>
        <v>6900</v>
      </c>
      <c r="H87" s="46">
        <f t="shared" si="18"/>
        <v>900</v>
      </c>
      <c r="I87" s="46">
        <f t="shared" si="18"/>
        <v>7800</v>
      </c>
      <c r="J87" s="46">
        <f t="shared" si="18"/>
        <v>0</v>
      </c>
      <c r="K87" s="46">
        <f t="shared" si="18"/>
        <v>0</v>
      </c>
      <c r="L87" s="46">
        <f t="shared" si="18"/>
        <v>0</v>
      </c>
      <c r="M87" s="46">
        <f t="shared" si="18"/>
        <v>0</v>
      </c>
      <c r="N87" s="46">
        <f t="shared" si="18"/>
        <v>0</v>
      </c>
      <c r="O87" s="46">
        <f t="shared" si="18"/>
        <v>7800</v>
      </c>
    </row>
    <row r="88" spans="1:15" ht="15.75" hidden="1">
      <c r="A88" s="17"/>
      <c r="B88" s="17"/>
      <c r="C88" s="17"/>
      <c r="D88" s="23" t="s">
        <v>12</v>
      </c>
      <c r="E88" s="24"/>
      <c r="F88" s="23" t="s">
        <v>98</v>
      </c>
      <c r="G88" s="47">
        <v>1200</v>
      </c>
      <c r="H88" s="47">
        <v>200</v>
      </c>
      <c r="I88" s="47">
        <f aca="true" t="shared" si="19" ref="I88:I95">SUM(G88:H88)</f>
        <v>1400</v>
      </c>
      <c r="J88" s="47"/>
      <c r="K88" s="47"/>
      <c r="L88" s="47"/>
      <c r="M88" s="47"/>
      <c r="N88" s="47"/>
      <c r="O88" s="47">
        <f aca="true" t="shared" si="20" ref="O88:O95">SUM(I88:N88)</f>
        <v>1400</v>
      </c>
    </row>
    <row r="89" spans="1:15" ht="15.75" hidden="1">
      <c r="A89" s="17"/>
      <c r="B89" s="17"/>
      <c r="C89" s="17"/>
      <c r="D89" s="23" t="s">
        <v>13</v>
      </c>
      <c r="E89" s="24"/>
      <c r="F89" s="23" t="s">
        <v>99</v>
      </c>
      <c r="G89" s="47">
        <v>4500</v>
      </c>
      <c r="H89" s="47">
        <v>500</v>
      </c>
      <c r="I89" s="47">
        <f t="shared" si="19"/>
        <v>5000</v>
      </c>
      <c r="J89" s="47"/>
      <c r="K89" s="47"/>
      <c r="L89" s="47"/>
      <c r="M89" s="47"/>
      <c r="N89" s="47"/>
      <c r="O89" s="47">
        <f t="shared" si="20"/>
        <v>5000</v>
      </c>
    </row>
    <row r="90" spans="1:15" ht="15.75" hidden="1">
      <c r="A90" s="17"/>
      <c r="B90" s="17"/>
      <c r="C90" s="17"/>
      <c r="D90" s="23" t="s">
        <v>14</v>
      </c>
      <c r="E90" s="24"/>
      <c r="F90" s="23" t="s">
        <v>100</v>
      </c>
      <c r="G90" s="47">
        <v>0</v>
      </c>
      <c r="H90" s="47">
        <v>0</v>
      </c>
      <c r="I90" s="47">
        <f t="shared" si="19"/>
        <v>0</v>
      </c>
      <c r="J90" s="47"/>
      <c r="K90" s="47"/>
      <c r="L90" s="47"/>
      <c r="M90" s="47"/>
      <c r="N90" s="47"/>
      <c r="O90" s="47">
        <f t="shared" si="20"/>
        <v>0</v>
      </c>
    </row>
    <row r="91" spans="1:15" ht="15.75" hidden="1">
      <c r="A91" s="17"/>
      <c r="B91" s="17"/>
      <c r="C91" s="17"/>
      <c r="D91" s="23" t="s">
        <v>15</v>
      </c>
      <c r="E91" s="24"/>
      <c r="F91" s="23" t="s">
        <v>101</v>
      </c>
      <c r="G91" s="47">
        <v>1200</v>
      </c>
      <c r="H91" s="47">
        <v>200</v>
      </c>
      <c r="I91" s="47">
        <f t="shared" si="19"/>
        <v>1400</v>
      </c>
      <c r="J91" s="47"/>
      <c r="K91" s="47"/>
      <c r="L91" s="47"/>
      <c r="M91" s="47"/>
      <c r="N91" s="47"/>
      <c r="O91" s="47">
        <f t="shared" si="20"/>
        <v>1400</v>
      </c>
    </row>
    <row r="92" spans="2:15" ht="15.75" hidden="1">
      <c r="B92" s="1"/>
      <c r="C92" s="19" t="s">
        <v>25</v>
      </c>
      <c r="E92" s="19" t="s">
        <v>102</v>
      </c>
      <c r="G92" s="44">
        <v>-2300</v>
      </c>
      <c r="H92" s="44">
        <v>1200</v>
      </c>
      <c r="I92" s="44">
        <f t="shared" si="19"/>
        <v>-1100</v>
      </c>
      <c r="J92" s="44"/>
      <c r="K92" s="44"/>
      <c r="L92" s="44"/>
      <c r="M92" s="44"/>
      <c r="N92" s="44"/>
      <c r="O92" s="44">
        <f t="shared" si="20"/>
        <v>-1100</v>
      </c>
    </row>
    <row r="93" spans="2:15" ht="15.75" hidden="1">
      <c r="B93" s="1"/>
      <c r="C93" s="19" t="s">
        <v>26</v>
      </c>
      <c r="E93" s="19" t="s">
        <v>103</v>
      </c>
      <c r="G93" s="44">
        <v>0</v>
      </c>
      <c r="H93" s="44">
        <v>0</v>
      </c>
      <c r="I93" s="44">
        <f t="shared" si="19"/>
        <v>0</v>
      </c>
      <c r="J93" s="44"/>
      <c r="K93" s="44"/>
      <c r="L93" s="44"/>
      <c r="M93" s="44"/>
      <c r="N93" s="44"/>
      <c r="O93" s="44">
        <f t="shared" si="20"/>
        <v>0</v>
      </c>
    </row>
    <row r="94" spans="2:15" ht="15.75" hidden="1">
      <c r="B94" s="1"/>
      <c r="C94" s="19" t="s">
        <v>27</v>
      </c>
      <c r="E94" s="19" t="s">
        <v>104</v>
      </c>
      <c r="G94" s="44">
        <v>0</v>
      </c>
      <c r="H94" s="44">
        <v>0</v>
      </c>
      <c r="I94" s="44">
        <f t="shared" si="19"/>
        <v>0</v>
      </c>
      <c r="J94" s="44"/>
      <c r="K94" s="44"/>
      <c r="L94" s="44"/>
      <c r="M94" s="44"/>
      <c r="N94" s="44"/>
      <c r="O94" s="44">
        <f t="shared" si="20"/>
        <v>0</v>
      </c>
    </row>
    <row r="95" spans="2:15" ht="15.75" hidden="1">
      <c r="B95" s="1"/>
      <c r="C95" s="19" t="s">
        <v>30</v>
      </c>
      <c r="E95" s="19" t="s">
        <v>105</v>
      </c>
      <c r="G95" s="44">
        <v>1800</v>
      </c>
      <c r="H95" s="44">
        <v>1350</v>
      </c>
      <c r="I95" s="44">
        <f t="shared" si="19"/>
        <v>3150</v>
      </c>
      <c r="J95" s="44"/>
      <c r="K95" s="44"/>
      <c r="L95" s="44"/>
      <c r="M95" s="44"/>
      <c r="N95" s="44"/>
      <c r="O95" s="44">
        <f t="shared" si="20"/>
        <v>3150</v>
      </c>
    </row>
    <row r="96" spans="5:15" ht="7.5" customHeight="1" hidden="1">
      <c r="E96" s="4"/>
      <c r="F96" s="12"/>
      <c r="G96" s="44"/>
      <c r="H96" s="44"/>
      <c r="I96" s="44"/>
      <c r="J96" s="44"/>
      <c r="K96" s="44"/>
      <c r="L96" s="44"/>
      <c r="M96" s="44"/>
      <c r="N96" s="44"/>
      <c r="O96" s="44"/>
    </row>
    <row r="97" spans="1:15" ht="15.75" hidden="1">
      <c r="A97" s="10" t="s">
        <v>106</v>
      </c>
      <c r="B97" s="2"/>
      <c r="C97" s="2"/>
      <c r="D97" s="2"/>
      <c r="E97" s="32"/>
      <c r="F97" s="32"/>
      <c r="G97" s="45">
        <f aca="true" t="shared" si="21" ref="G97:O97">SUM(G78:G81,G87,G92:G95)</f>
        <v>72000</v>
      </c>
      <c r="H97" s="45">
        <f t="shared" si="21"/>
        <v>39700</v>
      </c>
      <c r="I97" s="45">
        <f t="shared" si="21"/>
        <v>111700</v>
      </c>
      <c r="J97" s="45">
        <f t="shared" si="21"/>
        <v>0</v>
      </c>
      <c r="K97" s="45">
        <f t="shared" si="21"/>
        <v>0</v>
      </c>
      <c r="L97" s="45">
        <f t="shared" si="21"/>
        <v>0</v>
      </c>
      <c r="M97" s="45">
        <f t="shared" si="21"/>
        <v>0</v>
      </c>
      <c r="N97" s="45">
        <f t="shared" si="21"/>
        <v>0</v>
      </c>
      <c r="O97" s="45">
        <f t="shared" si="21"/>
        <v>111700</v>
      </c>
    </row>
    <row r="98" spans="5:15" ht="7.5" customHeight="1" hidden="1">
      <c r="E98" s="4"/>
      <c r="F98" s="12"/>
      <c r="G98" s="44"/>
      <c r="H98" s="44"/>
      <c r="I98" s="44"/>
      <c r="J98" s="44"/>
      <c r="K98" s="44"/>
      <c r="L98" s="44"/>
      <c r="M98" s="44"/>
      <c r="N98" s="44"/>
      <c r="O98" s="44"/>
    </row>
    <row r="99" spans="1:15" ht="15.75" hidden="1">
      <c r="A99" s="10" t="s">
        <v>107</v>
      </c>
      <c r="B99" s="2"/>
      <c r="C99" s="2"/>
      <c r="D99" s="2"/>
      <c r="E99" s="3"/>
      <c r="F99" s="32"/>
      <c r="G99" s="45">
        <f aca="true" t="shared" si="22" ref="G99:O99">+G75-G97</f>
        <v>8900</v>
      </c>
      <c r="H99" s="45">
        <f t="shared" si="22"/>
        <v>5400</v>
      </c>
      <c r="I99" s="45">
        <f t="shared" si="22"/>
        <v>14300</v>
      </c>
      <c r="J99" s="45">
        <f t="shared" si="22"/>
        <v>0</v>
      </c>
      <c r="K99" s="45">
        <f t="shared" si="22"/>
        <v>0</v>
      </c>
      <c r="L99" s="45">
        <f t="shared" si="22"/>
        <v>0</v>
      </c>
      <c r="M99" s="45">
        <f t="shared" si="22"/>
        <v>0</v>
      </c>
      <c r="N99" s="45">
        <f t="shared" si="22"/>
        <v>0</v>
      </c>
      <c r="O99" s="45">
        <f t="shared" si="22"/>
        <v>14300</v>
      </c>
    </row>
    <row r="100" spans="5:15" ht="7.5" customHeight="1" hidden="1">
      <c r="E100" s="4"/>
      <c r="F100" s="12"/>
      <c r="G100" s="44"/>
      <c r="H100" s="44"/>
      <c r="I100" s="44"/>
      <c r="J100" s="44"/>
      <c r="K100" s="44"/>
      <c r="L100" s="44"/>
      <c r="M100" s="44"/>
      <c r="N100" s="44"/>
      <c r="O100" s="44"/>
    </row>
    <row r="101" ht="15.75" hidden="1"/>
    <row r="102" spans="1:16" ht="18.75" hidden="1">
      <c r="A102" s="31"/>
      <c r="B102" s="9" t="s">
        <v>133</v>
      </c>
      <c r="F102" s="32"/>
      <c r="G102" s="49" t="str">
        <f>+G2</f>
        <v>Alpha</v>
      </c>
      <c r="H102" s="49" t="str">
        <f aca="true" t="shared" si="23" ref="H102:O102">+H2</f>
        <v>Beta</v>
      </c>
      <c r="I102" s="49" t="str">
        <f t="shared" si="23"/>
        <v>Aggregato</v>
      </c>
      <c r="J102" s="49" t="str">
        <f t="shared" si="23"/>
        <v>Eliminazione</v>
      </c>
      <c r="K102" s="49">
        <f t="shared" si="23"/>
        <v>0</v>
      </c>
      <c r="L102" s="49">
        <f t="shared" si="23"/>
        <v>0</v>
      </c>
      <c r="M102" s="49">
        <f t="shared" si="23"/>
        <v>0</v>
      </c>
      <c r="N102" s="49">
        <f t="shared" si="23"/>
        <v>0</v>
      </c>
      <c r="O102" s="49" t="str">
        <f t="shared" si="23"/>
        <v>Consolidato</v>
      </c>
      <c r="P102" s="49"/>
    </row>
    <row r="103" ht="15.75" hidden="1"/>
    <row r="104" spans="1:15" ht="15.75" hidden="1">
      <c r="A104" s="15" t="s">
        <v>16</v>
      </c>
      <c r="B104" s="10" t="s">
        <v>108</v>
      </c>
      <c r="C104" s="10"/>
      <c r="D104" s="10"/>
      <c r="E104" s="11"/>
      <c r="G104" s="45"/>
      <c r="H104" s="45"/>
      <c r="I104" s="45"/>
      <c r="J104" s="45"/>
      <c r="K104" s="45"/>
      <c r="L104" s="45"/>
      <c r="M104" s="45"/>
      <c r="N104" s="45"/>
      <c r="O104" s="45"/>
    </row>
    <row r="105" spans="1:15" ht="15.75" hidden="1">
      <c r="A105" s="20"/>
      <c r="B105" s="20"/>
      <c r="C105" s="19" t="s">
        <v>31</v>
      </c>
      <c r="D105" s="21"/>
      <c r="E105" s="19" t="s">
        <v>109</v>
      </c>
      <c r="F105" s="25"/>
      <c r="G105" s="46">
        <v>0</v>
      </c>
      <c r="H105" s="46"/>
      <c r="I105" s="46">
        <f>SUM(G105:H105)</f>
        <v>0</v>
      </c>
      <c r="J105" s="46"/>
      <c r="K105" s="46"/>
      <c r="L105" s="46"/>
      <c r="M105" s="46"/>
      <c r="N105" s="46"/>
      <c r="O105" s="46">
        <f>SUM(I105:N105)</f>
        <v>0</v>
      </c>
    </row>
    <row r="106" spans="1:15" ht="15.75" hidden="1">
      <c r="A106" s="20"/>
      <c r="B106" s="20"/>
      <c r="C106" s="19" t="s">
        <v>32</v>
      </c>
      <c r="D106" s="21"/>
      <c r="E106" s="19" t="s">
        <v>110</v>
      </c>
      <c r="F106" s="25"/>
      <c r="G106" s="46">
        <v>2500</v>
      </c>
      <c r="H106" s="46">
        <v>600</v>
      </c>
      <c r="I106" s="46">
        <f>SUM(G106:H106)</f>
        <v>3100</v>
      </c>
      <c r="J106" s="46"/>
      <c r="K106" s="46"/>
      <c r="L106" s="46"/>
      <c r="M106" s="46"/>
      <c r="N106" s="46"/>
      <c r="O106" s="46">
        <f>SUM(I106:N106)</f>
        <v>3100</v>
      </c>
    </row>
    <row r="107" spans="1:15" ht="15.75" hidden="1">
      <c r="A107" s="20"/>
      <c r="B107" s="20"/>
      <c r="C107" s="19" t="s">
        <v>33</v>
      </c>
      <c r="D107" s="21"/>
      <c r="E107" s="19" t="s">
        <v>111</v>
      </c>
      <c r="F107" s="25"/>
      <c r="G107" s="46">
        <v>-7400</v>
      </c>
      <c r="H107" s="46">
        <v>-3800</v>
      </c>
      <c r="I107" s="46">
        <f>SUM(G107:H107)</f>
        <v>-11200</v>
      </c>
      <c r="J107" s="46"/>
      <c r="K107" s="46"/>
      <c r="L107" s="46"/>
      <c r="M107" s="46"/>
      <c r="N107" s="46"/>
      <c r="O107" s="46">
        <f>SUM(I107:N107)</f>
        <v>-11200</v>
      </c>
    </row>
    <row r="108" spans="1:15" ht="15.75" hidden="1">
      <c r="A108" s="10" t="s">
        <v>112</v>
      </c>
      <c r="B108" s="2"/>
      <c r="C108" s="2"/>
      <c r="D108" s="2"/>
      <c r="E108" s="32"/>
      <c r="F108" s="32"/>
      <c r="G108" s="45">
        <f aca="true" t="shared" si="24" ref="G108:O108">SUM(G105:G107)</f>
        <v>-4900</v>
      </c>
      <c r="H108" s="45">
        <f t="shared" si="24"/>
        <v>-3200</v>
      </c>
      <c r="I108" s="45">
        <f t="shared" si="24"/>
        <v>-8100</v>
      </c>
      <c r="J108" s="45">
        <f t="shared" si="24"/>
        <v>0</v>
      </c>
      <c r="K108" s="45">
        <f t="shared" si="24"/>
        <v>0</v>
      </c>
      <c r="L108" s="45">
        <f t="shared" si="24"/>
        <v>0</v>
      </c>
      <c r="M108" s="45">
        <f t="shared" si="24"/>
        <v>0</v>
      </c>
      <c r="N108" s="45">
        <f t="shared" si="24"/>
        <v>0</v>
      </c>
      <c r="O108" s="45">
        <f t="shared" si="24"/>
        <v>-8100</v>
      </c>
    </row>
    <row r="109" spans="5:15" ht="7.5" customHeight="1" hidden="1">
      <c r="E109" s="4"/>
      <c r="F109" s="12"/>
      <c r="G109" s="44"/>
      <c r="H109" s="44"/>
      <c r="I109" s="44"/>
      <c r="J109" s="44"/>
      <c r="K109" s="44"/>
      <c r="L109" s="44"/>
      <c r="M109" s="44"/>
      <c r="N109" s="44"/>
      <c r="O109" s="44"/>
    </row>
    <row r="110" spans="1:15" ht="15.75" hidden="1">
      <c r="A110" s="15" t="s">
        <v>18</v>
      </c>
      <c r="B110" s="10" t="s">
        <v>113</v>
      </c>
      <c r="C110" s="10"/>
      <c r="D110" s="10"/>
      <c r="E110" s="11"/>
      <c r="G110" s="45"/>
      <c r="H110" s="45"/>
      <c r="I110" s="45"/>
      <c r="J110" s="45"/>
      <c r="K110" s="45"/>
      <c r="L110" s="45"/>
      <c r="M110" s="45"/>
      <c r="N110" s="45"/>
      <c r="O110" s="45"/>
    </row>
    <row r="111" spans="1:15" ht="15.75" hidden="1">
      <c r="A111" s="20"/>
      <c r="B111" s="20"/>
      <c r="C111" s="19" t="s">
        <v>34</v>
      </c>
      <c r="D111" s="21"/>
      <c r="E111" s="19" t="s">
        <v>114</v>
      </c>
      <c r="F111" s="25"/>
      <c r="G111" s="46">
        <v>0</v>
      </c>
      <c r="H111" s="46"/>
      <c r="I111" s="46">
        <f>SUM(G111:H111)</f>
        <v>0</v>
      </c>
      <c r="J111" s="46"/>
      <c r="K111" s="46"/>
      <c r="L111" s="46"/>
      <c r="M111" s="46"/>
      <c r="N111" s="46"/>
      <c r="O111" s="46">
        <f>SUM(I111:N111)</f>
        <v>0</v>
      </c>
    </row>
    <row r="112" spans="2:15" ht="15.75" hidden="1">
      <c r="B112" s="1"/>
      <c r="C112" s="19" t="s">
        <v>35</v>
      </c>
      <c r="E112" s="19" t="s">
        <v>115</v>
      </c>
      <c r="G112" s="44">
        <v>0</v>
      </c>
      <c r="H112" s="44"/>
      <c r="I112" s="44">
        <f>SUM(G112:H112)</f>
        <v>0</v>
      </c>
      <c r="J112" s="44"/>
      <c r="K112" s="44"/>
      <c r="L112" s="44"/>
      <c r="M112" s="44"/>
      <c r="N112" s="44"/>
      <c r="O112" s="44">
        <f>SUM(I112:N112)</f>
        <v>0</v>
      </c>
    </row>
    <row r="113" spans="1:15" ht="15.75" hidden="1">
      <c r="A113" s="10" t="s">
        <v>116</v>
      </c>
      <c r="G113" s="45">
        <f aca="true" t="shared" si="25" ref="G113:O113">SUM(G111:G112)</f>
        <v>0</v>
      </c>
      <c r="H113" s="45">
        <f t="shared" si="25"/>
        <v>0</v>
      </c>
      <c r="I113" s="45">
        <f t="shared" si="25"/>
        <v>0</v>
      </c>
      <c r="J113" s="45">
        <f t="shared" si="25"/>
        <v>0</v>
      </c>
      <c r="K113" s="45">
        <f t="shared" si="25"/>
        <v>0</v>
      </c>
      <c r="L113" s="45">
        <f t="shared" si="25"/>
        <v>0</v>
      </c>
      <c r="M113" s="45">
        <f t="shared" si="25"/>
        <v>0</v>
      </c>
      <c r="N113" s="45">
        <f t="shared" si="25"/>
        <v>0</v>
      </c>
      <c r="O113" s="45">
        <f t="shared" si="25"/>
        <v>0</v>
      </c>
    </row>
    <row r="114" spans="5:15" ht="7.5" customHeight="1" hidden="1">
      <c r="E114" s="4"/>
      <c r="F114" s="12"/>
      <c r="G114" s="44"/>
      <c r="H114" s="44"/>
      <c r="I114" s="44"/>
      <c r="J114" s="44"/>
      <c r="K114" s="44"/>
      <c r="L114" s="44"/>
      <c r="M114" s="44"/>
      <c r="N114" s="44"/>
      <c r="O114" s="44"/>
    </row>
    <row r="115" spans="1:15" ht="15.75" hidden="1">
      <c r="A115" s="15" t="s">
        <v>28</v>
      </c>
      <c r="B115" s="10" t="s">
        <v>117</v>
      </c>
      <c r="C115" s="10"/>
      <c r="D115" s="10"/>
      <c r="E115" s="11"/>
      <c r="G115" s="45"/>
      <c r="H115" s="45"/>
      <c r="I115" s="45"/>
      <c r="J115" s="45"/>
      <c r="K115" s="45"/>
      <c r="L115" s="45"/>
      <c r="M115" s="45"/>
      <c r="N115" s="45"/>
      <c r="O115" s="45"/>
    </row>
    <row r="116" spans="1:15" ht="15.75" hidden="1">
      <c r="A116" s="20"/>
      <c r="B116" s="20"/>
      <c r="C116" s="19" t="s">
        <v>36</v>
      </c>
      <c r="D116" s="21"/>
      <c r="E116" s="19" t="s">
        <v>118</v>
      </c>
      <c r="F116" s="25"/>
      <c r="G116" s="46">
        <v>0</v>
      </c>
      <c r="H116" s="46"/>
      <c r="I116" s="46">
        <f>SUM(G116:H116)</f>
        <v>0</v>
      </c>
      <c r="J116" s="46"/>
      <c r="K116" s="46"/>
      <c r="L116" s="46"/>
      <c r="M116" s="46"/>
      <c r="N116" s="46"/>
      <c r="O116" s="46">
        <f>SUM(I116:N116)</f>
        <v>0</v>
      </c>
    </row>
    <row r="117" spans="1:15" ht="15.75" hidden="1">
      <c r="A117" s="20"/>
      <c r="B117" s="20"/>
      <c r="C117" s="19" t="s">
        <v>37</v>
      </c>
      <c r="D117" s="21"/>
      <c r="E117" s="19" t="s">
        <v>119</v>
      </c>
      <c r="F117" s="25"/>
      <c r="G117" s="46">
        <v>0</v>
      </c>
      <c r="H117" s="46"/>
      <c r="I117" s="46">
        <f>SUM(G117:H117)</f>
        <v>0</v>
      </c>
      <c r="J117" s="46"/>
      <c r="K117" s="46"/>
      <c r="L117" s="46"/>
      <c r="M117" s="46"/>
      <c r="N117" s="46"/>
      <c r="O117" s="46">
        <f>SUM(I117:N117)</f>
        <v>0</v>
      </c>
    </row>
    <row r="118" spans="1:15" ht="15.75" hidden="1">
      <c r="A118" s="10" t="s">
        <v>120</v>
      </c>
      <c r="B118" s="2"/>
      <c r="C118" s="2"/>
      <c r="D118" s="2"/>
      <c r="E118" s="3"/>
      <c r="F118" s="32"/>
      <c r="G118" s="45">
        <f aca="true" t="shared" si="26" ref="G118:O118">SUM(G116:G117)</f>
        <v>0</v>
      </c>
      <c r="H118" s="45">
        <f t="shared" si="26"/>
        <v>0</v>
      </c>
      <c r="I118" s="45">
        <f t="shared" si="26"/>
        <v>0</v>
      </c>
      <c r="J118" s="45">
        <f t="shared" si="26"/>
        <v>0</v>
      </c>
      <c r="K118" s="45">
        <f t="shared" si="26"/>
        <v>0</v>
      </c>
      <c r="L118" s="45">
        <f t="shared" si="26"/>
        <v>0</v>
      </c>
      <c r="M118" s="45">
        <f t="shared" si="26"/>
        <v>0</v>
      </c>
      <c r="N118" s="45">
        <f t="shared" si="26"/>
        <v>0</v>
      </c>
      <c r="O118" s="45">
        <f t="shared" si="26"/>
        <v>0</v>
      </c>
    </row>
    <row r="119" spans="5:15" ht="7.5" customHeight="1" hidden="1">
      <c r="E119" s="4"/>
      <c r="F119" s="12"/>
      <c r="G119" s="44"/>
      <c r="H119" s="44"/>
      <c r="I119" s="44"/>
      <c r="J119" s="44"/>
      <c r="K119" s="44"/>
      <c r="L119" s="44"/>
      <c r="M119" s="44"/>
      <c r="N119" s="44"/>
      <c r="O119" s="44"/>
    </row>
    <row r="120" spans="1:15" ht="16.5" hidden="1">
      <c r="A120" s="10" t="s">
        <v>121</v>
      </c>
      <c r="B120" s="35"/>
      <c r="C120" s="35"/>
      <c r="D120" s="35"/>
      <c r="E120" s="36"/>
      <c r="F120" s="37"/>
      <c r="G120" s="45">
        <f aca="true" t="shared" si="27" ref="G120:O120">SUM(G99,G108,G113,G118)</f>
        <v>4000</v>
      </c>
      <c r="H120" s="45">
        <f t="shared" si="27"/>
        <v>2200</v>
      </c>
      <c r="I120" s="45">
        <f t="shared" si="27"/>
        <v>6200</v>
      </c>
      <c r="J120" s="45">
        <f t="shared" si="27"/>
        <v>0</v>
      </c>
      <c r="K120" s="45">
        <f t="shared" si="27"/>
        <v>0</v>
      </c>
      <c r="L120" s="45">
        <f t="shared" si="27"/>
        <v>0</v>
      </c>
      <c r="M120" s="45">
        <f t="shared" si="27"/>
        <v>0</v>
      </c>
      <c r="N120" s="45">
        <f t="shared" si="27"/>
        <v>0</v>
      </c>
      <c r="O120" s="45">
        <f t="shared" si="27"/>
        <v>6200</v>
      </c>
    </row>
    <row r="121" spans="5:15" ht="7.5" customHeight="1" hidden="1">
      <c r="E121" s="4"/>
      <c r="F121" s="12"/>
      <c r="G121" s="44"/>
      <c r="H121" s="44"/>
      <c r="I121" s="44"/>
      <c r="J121" s="44"/>
      <c r="K121" s="44"/>
      <c r="L121" s="44"/>
      <c r="M121" s="44"/>
      <c r="N121" s="44"/>
      <c r="O121" s="44"/>
    </row>
    <row r="122" spans="1:15" ht="15.75" hidden="1">
      <c r="A122" s="20"/>
      <c r="B122" s="20"/>
      <c r="C122" s="19" t="s">
        <v>38</v>
      </c>
      <c r="D122" s="21"/>
      <c r="E122" s="19" t="s">
        <v>122</v>
      </c>
      <c r="F122" s="25"/>
      <c r="G122" s="46">
        <v>-1500</v>
      </c>
      <c r="H122" s="46">
        <v>-1400</v>
      </c>
      <c r="I122" s="46">
        <f>SUM(G122:H122)</f>
        <v>-2900</v>
      </c>
      <c r="J122" s="46"/>
      <c r="K122" s="46"/>
      <c r="L122" s="46"/>
      <c r="M122" s="46"/>
      <c r="N122" s="46"/>
      <c r="O122" s="46">
        <f>SUM(I122:N122)</f>
        <v>-2900</v>
      </c>
    </row>
    <row r="123" spans="5:15" ht="7.5" customHeight="1" hidden="1">
      <c r="E123" s="4"/>
      <c r="F123" s="12"/>
      <c r="G123" s="44"/>
      <c r="H123" s="44"/>
      <c r="I123" s="44"/>
      <c r="J123" s="44"/>
      <c r="K123" s="44"/>
      <c r="L123" s="44"/>
      <c r="M123" s="44"/>
      <c r="N123" s="44"/>
      <c r="O123" s="44"/>
    </row>
    <row r="124" spans="1:15" ht="16.5" hidden="1">
      <c r="A124" s="39" t="s">
        <v>123</v>
      </c>
      <c r="B124" s="38"/>
      <c r="C124" s="39"/>
      <c r="D124" s="35"/>
      <c r="F124" s="40"/>
      <c r="G124" s="51">
        <f aca="true" t="shared" si="28" ref="G124:O124">SUM(G120:G122)</f>
        <v>2500</v>
      </c>
      <c r="H124" s="51">
        <f t="shared" si="28"/>
        <v>800</v>
      </c>
      <c r="I124" s="51">
        <f t="shared" si="28"/>
        <v>3300</v>
      </c>
      <c r="J124" s="51">
        <f t="shared" si="28"/>
        <v>0</v>
      </c>
      <c r="K124" s="51">
        <f t="shared" si="28"/>
        <v>0</v>
      </c>
      <c r="L124" s="51">
        <f t="shared" si="28"/>
        <v>0</v>
      </c>
      <c r="M124" s="51">
        <f t="shared" si="28"/>
        <v>0</v>
      </c>
      <c r="N124" s="51">
        <f t="shared" si="28"/>
        <v>0</v>
      </c>
      <c r="O124" s="51">
        <f t="shared" si="28"/>
        <v>3300</v>
      </c>
    </row>
    <row r="125" spans="1:15" ht="15.75" hidden="1">
      <c r="A125" s="15"/>
      <c r="B125" s="2"/>
      <c r="C125" s="2"/>
      <c r="D125" s="2"/>
      <c r="E125" s="3"/>
      <c r="F125" s="32"/>
      <c r="G125" s="45">
        <f aca="true" t="shared" si="29" ref="G125:O125">+G124-G40</f>
        <v>0</v>
      </c>
      <c r="H125" s="45">
        <f t="shared" si="29"/>
        <v>0</v>
      </c>
      <c r="I125" s="45">
        <f t="shared" si="29"/>
        <v>0</v>
      </c>
      <c r="J125" s="45">
        <f t="shared" si="29"/>
        <v>0</v>
      </c>
      <c r="K125" s="45">
        <f t="shared" si="29"/>
        <v>0</v>
      </c>
      <c r="L125" s="45">
        <f t="shared" si="29"/>
        <v>0</v>
      </c>
      <c r="M125" s="45">
        <f t="shared" si="29"/>
        <v>0</v>
      </c>
      <c r="N125" s="45">
        <f t="shared" si="29"/>
        <v>0</v>
      </c>
      <c r="O125" s="45">
        <f t="shared" si="29"/>
        <v>0</v>
      </c>
    </row>
    <row r="126" spans="7:9" ht="15.75">
      <c r="G126" s="44"/>
      <c r="H126" s="44"/>
      <c r="I126" s="44"/>
    </row>
    <row r="127" spans="7:9" ht="15.75">
      <c r="G127" s="44"/>
      <c r="H127" s="44"/>
      <c r="I127" s="44"/>
    </row>
    <row r="128" spans="7:9" ht="15.75">
      <c r="G128" s="44"/>
      <c r="H128" s="44"/>
      <c r="I128" s="44"/>
    </row>
    <row r="129" spans="7:9" ht="15.75">
      <c r="G129" s="44"/>
      <c r="H129" s="44"/>
      <c r="I129" s="44"/>
    </row>
    <row r="130" spans="6:7" ht="15.75">
      <c r="F130" s="7"/>
      <c r="G130" s="44"/>
    </row>
    <row r="131" ht="15.75">
      <c r="F131" s="7"/>
    </row>
    <row r="132" ht="15.75">
      <c r="F132" s="7"/>
    </row>
    <row r="133" spans="1:6" ht="15.75">
      <c r="A133" s="41"/>
      <c r="B133" s="13"/>
      <c r="C133" s="13"/>
      <c r="D133" s="13"/>
      <c r="E133" s="14"/>
      <c r="F133" s="42"/>
    </row>
    <row r="134" ht="15.75">
      <c r="F134" s="7"/>
    </row>
    <row r="251" spans="1:6" ht="15.75">
      <c r="A251" s="15"/>
      <c r="B251" s="2"/>
      <c r="C251" s="2"/>
      <c r="D251" s="2"/>
      <c r="E251" s="3"/>
      <c r="F251" s="32"/>
    </row>
    <row r="252" spans="1:6" ht="15.75">
      <c r="A252" s="15"/>
      <c r="B252" s="2"/>
      <c r="C252" s="2"/>
      <c r="D252" s="2"/>
      <c r="E252" s="3"/>
      <c r="F252" s="32"/>
    </row>
    <row r="256" spans="1:6" ht="15.75">
      <c r="A256" s="15"/>
      <c r="B256" s="2"/>
      <c r="C256" s="2"/>
      <c r="D256" s="2"/>
      <c r="E256" s="3"/>
      <c r="F256" s="32"/>
    </row>
    <row r="257" spans="1:6" ht="15.75">
      <c r="A257" s="15"/>
      <c r="B257" s="2"/>
      <c r="C257" s="2"/>
      <c r="D257" s="2"/>
      <c r="E257" s="3"/>
      <c r="F257" s="32"/>
    </row>
    <row r="258" spans="1:6" ht="15.75">
      <c r="A258" s="15"/>
      <c r="B258" s="2"/>
      <c r="C258" s="2"/>
      <c r="D258" s="2"/>
      <c r="E258" s="3"/>
      <c r="F258" s="32"/>
    </row>
    <row r="259" spans="1:6" ht="15.75">
      <c r="A259" s="15"/>
      <c r="B259" s="2"/>
      <c r="C259" s="2"/>
      <c r="D259" s="2"/>
      <c r="E259" s="3"/>
      <c r="F259" s="32"/>
    </row>
    <row r="260" spans="1:6" ht="15.75">
      <c r="A260" s="15"/>
      <c r="B260" s="2"/>
      <c r="C260" s="2"/>
      <c r="D260" s="2"/>
      <c r="E260" s="3"/>
      <c r="F260" s="32"/>
    </row>
    <row r="261" spans="1:6" ht="15.75">
      <c r="A261" s="15"/>
      <c r="B261" s="2"/>
      <c r="C261" s="2"/>
      <c r="D261" s="2"/>
      <c r="E261" s="3"/>
      <c r="F261" s="32"/>
    </row>
    <row r="262" spans="1:6" ht="15.75">
      <c r="A262" s="15"/>
      <c r="B262" s="2"/>
      <c r="C262" s="2"/>
      <c r="D262" s="2"/>
      <c r="E262" s="3"/>
      <c r="F262" s="32"/>
    </row>
    <row r="263" spans="1:6" ht="15.75">
      <c r="A263" s="15"/>
      <c r="B263" s="2"/>
      <c r="C263" s="2"/>
      <c r="D263" s="2"/>
      <c r="E263" s="3"/>
      <c r="F263" s="32"/>
    </row>
    <row r="325" spans="1:6" ht="15.75">
      <c r="A325" s="15"/>
      <c r="B325" s="2"/>
      <c r="C325" s="2"/>
      <c r="D325" s="2"/>
      <c r="E325" s="3"/>
      <c r="F325" s="32"/>
    </row>
    <row r="326" spans="1:6" ht="15.75">
      <c r="A326" s="15"/>
      <c r="B326" s="2"/>
      <c r="C326" s="2"/>
      <c r="D326" s="2"/>
      <c r="E326" s="3"/>
      <c r="F326" s="32"/>
    </row>
    <row r="327" spans="1:6" ht="15.75">
      <c r="A327" s="15"/>
      <c r="B327" s="2"/>
      <c r="C327" s="2"/>
      <c r="D327" s="2"/>
      <c r="E327" s="3"/>
      <c r="F327" s="32"/>
    </row>
    <row r="328" spans="1:6" ht="15.75">
      <c r="A328" s="15"/>
      <c r="B328" s="2"/>
      <c r="C328" s="2"/>
      <c r="D328" s="2"/>
      <c r="E328" s="3"/>
      <c r="F328" s="32"/>
    </row>
    <row r="329" spans="1:6" ht="15.75">
      <c r="A329" s="15"/>
      <c r="B329" s="2"/>
      <c r="C329" s="2"/>
      <c r="D329" s="2"/>
      <c r="E329" s="3"/>
      <c r="F329" s="32"/>
    </row>
    <row r="330" spans="1:6" ht="15.75">
      <c r="A330" s="15"/>
      <c r="B330" s="2"/>
      <c r="C330" s="2"/>
      <c r="D330" s="2"/>
      <c r="E330" s="3"/>
      <c r="F330" s="32"/>
    </row>
    <row r="331" spans="1:6" ht="15.75">
      <c r="A331" s="15"/>
      <c r="B331" s="2"/>
      <c r="C331" s="2"/>
      <c r="D331" s="2"/>
      <c r="E331" s="3"/>
      <c r="F331" s="32"/>
    </row>
    <row r="332" spans="1:6" ht="15.75">
      <c r="A332" s="15"/>
      <c r="B332" s="2"/>
      <c r="C332" s="2"/>
      <c r="D332" s="2"/>
      <c r="E332" s="3"/>
      <c r="F332" s="32"/>
    </row>
    <row r="333" spans="1:6" ht="15.75">
      <c r="A333" s="15"/>
      <c r="B333" s="2"/>
      <c r="C333" s="2"/>
      <c r="D333" s="2"/>
      <c r="E333" s="3"/>
      <c r="F333" s="32"/>
    </row>
    <row r="334" spans="1:6" ht="15.75">
      <c r="A334" s="15"/>
      <c r="B334" s="2"/>
      <c r="C334" s="2"/>
      <c r="D334" s="2"/>
      <c r="E334" s="3"/>
      <c r="F334" s="32"/>
    </row>
    <row r="335" spans="1:6" ht="15.75">
      <c r="A335" s="15"/>
      <c r="B335" s="2"/>
      <c r="C335" s="2"/>
      <c r="D335" s="2"/>
      <c r="E335" s="3"/>
      <c r="F335" s="32"/>
    </row>
    <row r="336" spans="1:6" ht="15.75">
      <c r="A336" s="15"/>
      <c r="B336" s="2"/>
      <c r="C336" s="2"/>
      <c r="D336" s="2"/>
      <c r="E336" s="3"/>
      <c r="F336" s="32"/>
    </row>
    <row r="337" spans="1:6" ht="15.75">
      <c r="A337" s="15"/>
      <c r="B337" s="2"/>
      <c r="C337" s="2"/>
      <c r="D337" s="2"/>
      <c r="E337" s="3"/>
      <c r="F337" s="32"/>
    </row>
    <row r="338" spans="1:6" ht="15.75">
      <c r="A338" s="15"/>
      <c r="B338" s="2"/>
      <c r="C338" s="2"/>
      <c r="D338" s="2"/>
      <c r="E338" s="3"/>
      <c r="F338" s="32"/>
    </row>
    <row r="339" spans="1:6" ht="15.75">
      <c r="A339" s="15"/>
      <c r="B339" s="2"/>
      <c r="C339" s="2"/>
      <c r="D339" s="2"/>
      <c r="E339" s="3"/>
      <c r="F339" s="32"/>
    </row>
    <row r="340" spans="1:6" ht="15.75">
      <c r="A340" s="15"/>
      <c r="B340" s="2"/>
      <c r="C340" s="2"/>
      <c r="D340" s="2"/>
      <c r="E340" s="3"/>
      <c r="F340" s="32"/>
    </row>
    <row r="341" spans="1:6" ht="15.75">
      <c r="A341" s="15"/>
      <c r="B341" s="2"/>
      <c r="C341" s="2"/>
      <c r="D341" s="2"/>
      <c r="E341" s="3"/>
      <c r="F341" s="32"/>
    </row>
    <row r="342" spans="1:6" ht="15.75">
      <c r="A342" s="15"/>
      <c r="B342" s="2"/>
      <c r="C342" s="2"/>
      <c r="D342" s="2"/>
      <c r="E342" s="3"/>
      <c r="F342" s="32"/>
    </row>
    <row r="343" spans="1:6" ht="15.75">
      <c r="A343" s="15"/>
      <c r="B343" s="2"/>
      <c r="C343" s="2"/>
      <c r="D343" s="2"/>
      <c r="E343" s="3"/>
      <c r="F343" s="32"/>
    </row>
    <row r="361" ht="15.75">
      <c r="F361" s="7"/>
    </row>
    <row r="362" ht="15.75">
      <c r="F362" s="7"/>
    </row>
    <row r="363" ht="15.75">
      <c r="F363" s="7"/>
    </row>
  </sheetData>
  <conditionalFormatting sqref="G125:O125 G64:P64 H102:P102">
    <cfRule type="cellIs" priority="1" dxfId="0" operator="equal" stopIfTrue="1">
      <formula>0</formula>
    </cfRule>
  </conditionalFormatting>
  <printOptions/>
  <pageMargins left="0.75" right="0.75" top="0.49" bottom="0.51" header="0.5" footer="0.5"/>
  <pageSetup fitToHeight="0" fitToWidth="1" horizontalDpi="600" verticalDpi="600" orientation="landscape" paperSize="9" r:id="rId1"/>
  <headerFooter alignWithMargins="0">
    <oddFooter>&amp;C&amp;F&amp;RPage &amp;P</oddFooter>
  </headerFooter>
  <rowBreaks count="3" manualBreakCount="3">
    <brk id="31" max="255" man="1"/>
    <brk id="64" max="255" man="1"/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workbookViewId="0" topLeftCell="A1">
      <selection activeCell="A15" sqref="A15"/>
    </sheetView>
  </sheetViews>
  <sheetFormatPr defaultColWidth="9.00390625" defaultRowHeight="15.75"/>
  <cols>
    <col min="1" max="1" width="27.00390625" style="54" customWidth="1"/>
    <col min="2" max="9" width="11.75390625" style="54" customWidth="1"/>
    <col min="10" max="16384" width="9.00390625" style="54" customWidth="1"/>
  </cols>
  <sheetData>
    <row r="1" spans="1:9" ht="18.75">
      <c r="A1" s="52" t="s">
        <v>134</v>
      </c>
      <c r="B1" s="53" t="s">
        <v>135</v>
      </c>
      <c r="C1" s="53" t="s">
        <v>136</v>
      </c>
      <c r="D1" s="53" t="s">
        <v>137</v>
      </c>
      <c r="E1" s="53" t="s">
        <v>138</v>
      </c>
      <c r="F1" s="53" t="s">
        <v>139</v>
      </c>
      <c r="G1" s="53" t="s">
        <v>140</v>
      </c>
      <c r="H1" s="53" t="s">
        <v>141</v>
      </c>
      <c r="I1" s="53" t="s">
        <v>142</v>
      </c>
    </row>
    <row r="3" spans="1:9" ht="18.75">
      <c r="A3" s="54" t="s">
        <v>143</v>
      </c>
      <c r="B3" s="54">
        <v>22000</v>
      </c>
      <c r="E3" s="54">
        <v>2500</v>
      </c>
      <c r="I3" s="54">
        <f>SUM(B3:H3)</f>
        <v>24500</v>
      </c>
    </row>
    <row r="6" spans="1:9" ht="18.75">
      <c r="A6" s="54" t="s">
        <v>144</v>
      </c>
      <c r="C6" s="54">
        <v>1500</v>
      </c>
      <c r="E6" s="54">
        <v>800</v>
      </c>
      <c r="I6" s="54">
        <f>SUM(B6:H6)</f>
        <v>2300</v>
      </c>
    </row>
    <row r="7" spans="1:9" ht="18.75">
      <c r="A7" s="54" t="s">
        <v>145</v>
      </c>
      <c r="C7" s="54">
        <v>-1500</v>
      </c>
      <c r="I7" s="54">
        <f>SUM(B7:H7)</f>
        <v>-1500</v>
      </c>
    </row>
    <row r="8" spans="1:9" ht="18.75">
      <c r="A8" s="54" t="s">
        <v>146</v>
      </c>
      <c r="B8" s="55">
        <f aca="true" t="shared" si="0" ref="B8:I8">SUM(B6:B7)</f>
        <v>0</v>
      </c>
      <c r="C8" s="55">
        <f t="shared" si="0"/>
        <v>0</v>
      </c>
      <c r="D8" s="55">
        <f t="shared" si="0"/>
        <v>0</v>
      </c>
      <c r="E8" s="55">
        <f t="shared" si="0"/>
        <v>800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800</v>
      </c>
    </row>
    <row r="20" spans="1:9" ht="18.75">
      <c r="A20" s="52" t="s">
        <v>147</v>
      </c>
      <c r="B20" s="52">
        <f aca="true" t="shared" si="1" ref="B20:I20">+B3+B8</f>
        <v>22000</v>
      </c>
      <c r="C20" s="52">
        <f t="shared" si="1"/>
        <v>0</v>
      </c>
      <c r="D20" s="52">
        <f t="shared" si="1"/>
        <v>0</v>
      </c>
      <c r="E20" s="52">
        <f t="shared" si="1"/>
        <v>3300</v>
      </c>
      <c r="F20" s="52">
        <f t="shared" si="1"/>
        <v>0</v>
      </c>
      <c r="G20" s="52">
        <f t="shared" si="1"/>
        <v>0</v>
      </c>
      <c r="H20" s="52">
        <f t="shared" si="1"/>
        <v>0</v>
      </c>
      <c r="I20" s="52">
        <f t="shared" si="1"/>
        <v>25300</v>
      </c>
    </row>
  </sheetData>
  <printOptions/>
  <pageMargins left="0.75" right="0.75" top="1" bottom="1" header="0.5" footer="0.5"/>
  <pageSetup fitToHeight="0" fitToWidth="1" horizontalDpi="600" verticalDpi="600" orientation="landscape" paperSize="9" r:id="rId1"/>
  <headerFooter alignWithMargins="0">
    <oddFooter>&amp;C&amp;F&amp;RRiconciliazione  PN</oddFooter>
  </headerFooter>
  <rowBreaks count="2" manualBreakCount="2">
    <brk id="22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Mayr</dc:creator>
  <cp:keywords/>
  <dc:description/>
  <cp:lastModifiedBy>PricewaterhouseCoopers</cp:lastModifiedBy>
  <cp:lastPrinted>2008-08-29T12:24:43Z</cp:lastPrinted>
  <dcterms:created xsi:type="dcterms:W3CDTF">2004-07-27T19:43:50Z</dcterms:created>
  <dcterms:modified xsi:type="dcterms:W3CDTF">2008-08-29T12:24:47Z</dcterms:modified>
  <cp:category/>
  <cp:version/>
  <cp:contentType/>
  <cp:contentStatus/>
</cp:coreProperties>
</file>